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IF Devengado 2do trim 18" sheetId="1" r:id="rId1"/>
  </sheets>
  <definedNames>
    <definedName name="A">NA()</definedName>
    <definedName name="B">NA()</definedName>
    <definedName name="BORRAR">NA()</definedName>
    <definedName name="C_">NA()</definedName>
    <definedName name="D">NA()</definedName>
    <definedName name="E">NA()</definedName>
    <definedName name="G">NA()</definedName>
    <definedName name="H">NA()</definedName>
    <definedName name="I">NA()</definedName>
    <definedName name="IMPRIMIR">NA()</definedName>
    <definedName name="J">NA()</definedName>
    <definedName name="K">NA()</definedName>
    <definedName name="L_">NA()</definedName>
    <definedName name="M">NA()</definedName>
    <definedName name="N">NA()</definedName>
    <definedName name="O">NA()</definedName>
    <definedName name="P">NA()</definedName>
    <definedName name="Q">NA()</definedName>
    <definedName name="S">NA()</definedName>
    <definedName name="T">NA()</definedName>
    <definedName name="U">NA()</definedName>
    <definedName name="V">NA()</definedName>
    <definedName name="W">NA()</definedName>
    <definedName name="X">NA()</definedName>
    <definedName name="Y">NA()</definedName>
    <definedName name="Z">NA()</definedName>
    <definedName name="_1__123Graph_AGRAFICO_2">NA()</definedName>
    <definedName name="_a">NA()</definedName>
    <definedName name="_b">NA()</definedName>
    <definedName name="_c">NA()</definedName>
    <definedName name="_d">NA()</definedName>
    <definedName name="_e">NA()</definedName>
    <definedName name="_F">NA()</definedName>
    <definedName name="_g">NA()</definedName>
    <definedName name="_h">NA()</definedName>
    <definedName name="_j">NA()</definedName>
    <definedName name="_k">NA()</definedName>
    <definedName name="_l">NA()</definedName>
    <definedName name="_m">NA()</definedName>
    <definedName name="_n">NA()</definedName>
    <definedName name="_p">NA()</definedName>
    <definedName name="_q">NA()</definedName>
    <definedName name="_R">NA()</definedName>
    <definedName name="_s">NA()</definedName>
    <definedName name="_t">NA()</definedName>
    <definedName name="_u">NA()</definedName>
    <definedName name="_v">NA()</definedName>
    <definedName name="_w">NA()</definedName>
    <definedName name="_x">NA()</definedName>
    <definedName name="_y">NA()</definedName>
    <definedName name="_z">NA()</definedName>
    <definedName name="__F">NA()</definedName>
    <definedName name="__R">NA()</definedName>
    <definedName name="___F">NA()</definedName>
    <definedName name="___R">NA()</definedName>
    <definedName name="____F">NA()</definedName>
    <definedName name="____R">NA()</definedName>
    <definedName name="_____F">NA()</definedName>
    <definedName name="_____R">NA()</definedName>
    <definedName name="______F">NA()</definedName>
    <definedName name="______R">NA()</definedName>
    <definedName name="_______F">NA()</definedName>
    <definedName name="_______R">NA()</definedName>
    <definedName name="________F">NA()</definedName>
    <definedName name="________R">NA()</definedName>
    <definedName name="_________F">NA()</definedName>
    <definedName name="_________R">NA()</definedName>
    <definedName name="__________F">NA()</definedName>
    <definedName name="__________R">NA()</definedName>
    <definedName name="___________F">NA()</definedName>
    <definedName name="___________R">NA()</definedName>
    <definedName name="____________F">NA()</definedName>
    <definedName name="____________R">NA()</definedName>
    <definedName name="_____________F">NA()</definedName>
    <definedName name="_____________R">NA()</definedName>
    <definedName name="______________F">NA()</definedName>
    <definedName name="______________R">NA()</definedName>
    <definedName name="_______________F">NA()</definedName>
    <definedName name="_______________R">NA()</definedName>
    <definedName name="________________F">NA()</definedName>
    <definedName name="________________R">NA()</definedName>
    <definedName name="_________________F">NA()</definedName>
    <definedName name="_________________R">NA()</definedName>
    <definedName name="__________________F">NA()</definedName>
    <definedName name="__________________R">NA()</definedName>
    <definedName name="___________________F">NA()</definedName>
    <definedName name="___________________R">NA()</definedName>
    <definedName name="____________________F">NA()</definedName>
    <definedName name="____________________R">NA()</definedName>
    <definedName name="_____________________F">NA()</definedName>
    <definedName name="_____________________R">NA()</definedName>
    <definedName name="______________________F">NA()</definedName>
    <definedName name="______________________R">NA()</definedName>
  </definedNames>
  <calcPr fullCalcOnLoad="1"/>
</workbook>
</file>

<file path=xl/sharedStrings.xml><?xml version="1.0" encoding="utf-8"?>
<sst xmlns="http://schemas.openxmlformats.org/spreadsheetml/2006/main" count="79" uniqueCount="77">
  <si>
    <t xml:space="preserve">ESQUEMA AHORRO - FINANCIAMIENTO E INVERSIÓN - </t>
  </si>
  <si>
    <t>Planilla Nº 4.1</t>
  </si>
  <si>
    <t xml:space="preserve">ETAPA: RECURSO PERCIBIDO Y GASTO DEVENGADO  </t>
  </si>
  <si>
    <t xml:space="preserve">PERÍODO: 2º TRIMESTRE </t>
  </si>
  <si>
    <t>AÑO: 2018</t>
  </si>
  <si>
    <t>En miles de Pesos</t>
  </si>
  <si>
    <t>CONCEPTO</t>
  </si>
  <si>
    <t>ADMINISTRACIÓN PÚBLICA NO FINANCIERA</t>
  </si>
  <si>
    <t>Subtotal</t>
  </si>
  <si>
    <t>SECTOR PÚBLICO NO FINANCIERO</t>
  </si>
  <si>
    <t>TOTAL</t>
  </si>
  <si>
    <t>Administración Central (D.E.M.U)</t>
  </si>
  <si>
    <t>Organismos Descentralizados</t>
  </si>
  <si>
    <t>Fondos Fiduaciarios</t>
  </si>
  <si>
    <t>Instituos de Seguridad Social</t>
  </si>
  <si>
    <t>Obras Sociales</t>
  </si>
  <si>
    <t>Empresas</t>
  </si>
  <si>
    <t>I. INGRESOS CORRIENTES</t>
  </si>
  <si>
    <r>
      <t xml:space="preserve">   . </t>
    </r>
    <r>
      <rPr>
        <b/>
        <u val="single"/>
        <sz val="10"/>
        <rFont val="Calibri"/>
        <family val="2"/>
      </rPr>
      <t>Tributarios</t>
    </r>
  </si>
  <si>
    <t xml:space="preserve">      - De Origen Municipal</t>
  </si>
  <si>
    <t xml:space="preserve">      - Automotor</t>
  </si>
  <si>
    <t xml:space="preserve">      - Inmobiliario</t>
  </si>
  <si>
    <t xml:space="preserve">      - Tasas </t>
  </si>
  <si>
    <t xml:space="preserve">      - Contribuciones</t>
  </si>
  <si>
    <t xml:space="preserve">      - De Origen Nacional y Provincial</t>
  </si>
  <si>
    <t xml:space="preserve">         - Coparticipación Nacional y Provincial</t>
  </si>
  <si>
    <r>
      <t xml:space="preserve">   . </t>
    </r>
    <r>
      <rPr>
        <b/>
        <u val="single"/>
        <sz val="10"/>
        <rFont val="Calibri"/>
        <family val="2"/>
      </rPr>
      <t>Contribuciones de la Seguridad Social</t>
    </r>
  </si>
  <si>
    <r>
      <t xml:space="preserve">   . </t>
    </r>
    <r>
      <rPr>
        <b/>
        <u val="single"/>
        <sz val="10"/>
        <rFont val="Calibri"/>
        <family val="2"/>
      </rPr>
      <t>No Tributarios</t>
    </r>
  </si>
  <si>
    <t xml:space="preserve">      - Regalías</t>
  </si>
  <si>
    <t xml:space="preserve">      - Derechos, fondos y otros</t>
  </si>
  <si>
    <t xml:space="preserve">          - Derechos </t>
  </si>
  <si>
    <t xml:space="preserve">          - Otros No Tributarios</t>
  </si>
  <si>
    <r>
      <t xml:space="preserve">   . </t>
    </r>
    <r>
      <rPr>
        <b/>
        <u val="single"/>
        <sz val="10"/>
        <rFont val="Calibri"/>
        <family val="2"/>
      </rPr>
      <t>Prestaciones de la Seguridad Social</t>
    </r>
  </si>
  <si>
    <r>
      <t xml:space="preserve">   . </t>
    </r>
    <r>
      <rPr>
        <b/>
        <u val="single"/>
        <sz val="10"/>
        <rFont val="Calibri"/>
        <family val="2"/>
      </rPr>
      <t>Vta.Bienes y Serv.de la Adm.Publ.</t>
    </r>
  </si>
  <si>
    <r>
      <t xml:space="preserve">   . </t>
    </r>
    <r>
      <rPr>
        <b/>
        <u val="single"/>
        <sz val="10"/>
        <rFont val="Calibri"/>
        <family val="2"/>
      </rPr>
      <t>Rentas de la Propiedad</t>
    </r>
  </si>
  <si>
    <r>
      <t xml:space="preserve">   . </t>
    </r>
    <r>
      <rPr>
        <b/>
        <u val="single"/>
        <sz val="10"/>
        <rFont val="Calibri"/>
        <family val="2"/>
      </rPr>
      <t>Transferencias Corrientes</t>
    </r>
  </si>
  <si>
    <t xml:space="preserve">       - Nacionales</t>
  </si>
  <si>
    <t xml:space="preserve">       - Provinciales</t>
  </si>
  <si>
    <t xml:space="preserve">       - Otras</t>
  </si>
  <si>
    <t>II. GASTOS CORRIENTES</t>
  </si>
  <si>
    <r>
      <t xml:space="preserve">    . </t>
    </r>
    <r>
      <rPr>
        <b/>
        <u val="single"/>
        <sz val="10"/>
        <rFont val="Calibri"/>
        <family val="2"/>
      </rPr>
      <t>Gastos de Consumo</t>
    </r>
  </si>
  <si>
    <t xml:space="preserve">       - Personal</t>
  </si>
  <si>
    <t xml:space="preserve">       - Bienes de Consumo </t>
  </si>
  <si>
    <t xml:space="preserve">       - Servicios No Personales</t>
  </si>
  <si>
    <t xml:space="preserve">       - Otros</t>
  </si>
  <si>
    <r>
      <t xml:space="preserve">    . </t>
    </r>
    <r>
      <rPr>
        <b/>
        <u val="single"/>
        <sz val="10"/>
        <rFont val="Calibri"/>
        <family val="2"/>
      </rPr>
      <t>Rentas de la Propiedad</t>
    </r>
  </si>
  <si>
    <r>
      <t xml:space="preserve">    . </t>
    </r>
    <r>
      <rPr>
        <b/>
        <u val="single"/>
        <sz val="10"/>
        <rFont val="Calibri"/>
        <family val="2"/>
      </rPr>
      <t>Transferencias Corrientes</t>
    </r>
  </si>
  <si>
    <t>III. RESULTADO ECONOMICO</t>
  </si>
  <si>
    <t>IV. INGRESOS DE CAPITAL</t>
  </si>
  <si>
    <r>
      <t xml:space="preserve">     . </t>
    </r>
    <r>
      <rPr>
        <b/>
        <u val="single"/>
        <sz val="10"/>
        <rFont val="Calibri"/>
        <family val="2"/>
      </rPr>
      <t>Recursos Propios de Capital</t>
    </r>
  </si>
  <si>
    <t xml:space="preserve">      - Venta de lotes</t>
  </si>
  <si>
    <t xml:space="preserve">      - Fondo para el Desarrollo de Obra Pública Municipal</t>
  </si>
  <si>
    <t xml:space="preserve">      - Regularización Dominial</t>
  </si>
  <si>
    <r>
      <t xml:space="preserve">     . </t>
    </r>
    <r>
      <rPr>
        <b/>
        <u val="single"/>
        <sz val="10"/>
        <rFont val="Calibri"/>
        <family val="2"/>
      </rPr>
      <t>Transferencias de Capital</t>
    </r>
  </si>
  <si>
    <t xml:space="preserve">          - Coparticipación Fondo Federal Solidario</t>
  </si>
  <si>
    <t xml:space="preserve">          -  Del Sector Público Provincial </t>
  </si>
  <si>
    <t xml:space="preserve">       - Resto</t>
  </si>
  <si>
    <r>
      <t xml:space="preserve">     . </t>
    </r>
    <r>
      <rPr>
        <b/>
        <u val="single"/>
        <sz val="10"/>
        <rFont val="Calibri"/>
        <family val="2"/>
      </rPr>
      <t>Disminución de la Inversión Financiera</t>
    </r>
  </si>
  <si>
    <t xml:space="preserve">     . Otros</t>
  </si>
  <si>
    <t xml:space="preserve"> V. GASTOS DE CAPITAL</t>
  </si>
  <si>
    <r>
      <t xml:space="preserve">      . </t>
    </r>
    <r>
      <rPr>
        <b/>
        <u val="single"/>
        <sz val="10"/>
        <rFont val="Calibri"/>
        <family val="2"/>
      </rPr>
      <t>Inversión Real Directa</t>
    </r>
  </si>
  <si>
    <r>
      <t xml:space="preserve">      . </t>
    </r>
    <r>
      <rPr>
        <b/>
        <u val="single"/>
        <sz val="10"/>
        <rFont val="Calibri"/>
        <family val="2"/>
      </rPr>
      <t>Transferencias de Capital</t>
    </r>
  </si>
  <si>
    <r>
      <t xml:space="preserve">      . </t>
    </r>
    <r>
      <rPr>
        <b/>
        <u val="single"/>
        <sz val="10"/>
        <rFont val="Calibri"/>
        <family val="2"/>
      </rPr>
      <t>Inversión Financiera</t>
    </r>
  </si>
  <si>
    <t xml:space="preserve"> VI. INGRESOS TOTALES</t>
  </si>
  <si>
    <t xml:space="preserve"> VII. GASTOS TOTALES</t>
  </si>
  <si>
    <t xml:space="preserve"> VIII. RESULTADO FINANCIERO PREVIO CONTRIBUCIONES Y GASTOS FIGURATIVOS</t>
  </si>
  <si>
    <t xml:space="preserve"> IX. CONTRIBUCIONES FIGURATIVAS </t>
  </si>
  <si>
    <t xml:space="preserve"> X. GASTOS FIGURATIVOS</t>
  </si>
  <si>
    <t xml:space="preserve"> XI. RESULTADO FINANCIERO</t>
  </si>
  <si>
    <t xml:space="preserve"> XII.  GASTO PRIMARIO</t>
  </si>
  <si>
    <t xml:space="preserve"> XIII. RESULTADO FINANCIERO PRIMARIO</t>
  </si>
  <si>
    <t xml:space="preserve"> XIV. FUENTES FINANCIERAS</t>
  </si>
  <si>
    <r>
      <t xml:space="preserve">    . </t>
    </r>
    <r>
      <rPr>
        <b/>
        <u val="single"/>
        <sz val="10"/>
        <rFont val="Calibri"/>
        <family val="2"/>
      </rPr>
      <t>Disminución de la Inversión Financiera</t>
    </r>
  </si>
  <si>
    <r>
      <t xml:space="preserve">    . </t>
    </r>
    <r>
      <rPr>
        <b/>
        <u val="single"/>
        <sz val="10"/>
        <rFont val="Calibri"/>
        <family val="2"/>
      </rPr>
      <t>Endeudamiento Público e Incremento de Otros Pasivos</t>
    </r>
  </si>
  <si>
    <t xml:space="preserve"> XV. APLICACIONES FINANCIERAS</t>
  </si>
  <si>
    <r>
      <t xml:space="preserve">    . </t>
    </r>
    <r>
      <rPr>
        <b/>
        <u val="single"/>
        <sz val="10"/>
        <rFont val="Calibri"/>
        <family val="2"/>
      </rPr>
      <t>Inversión Financiera</t>
    </r>
  </si>
  <si>
    <r>
      <t xml:space="preserve">    . </t>
    </r>
    <r>
      <rPr>
        <b/>
        <u val="single"/>
        <sz val="10"/>
        <rFont val="Calibri"/>
        <family val="2"/>
      </rPr>
      <t>Amortiz. Deuda y Disminución Otros Pasivos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</si>
</sst>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"/>
    <numFmt numFmtId="166" formatCode="#,##0;\-#,##0"/>
    <numFmt numFmtId="167" formatCode="#,##0"/>
    <numFmt numFmtId="168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1"/>
      </right>
      <top>
        <color indexed="63"/>
      </top>
      <bottom style="thin">
        <color indexed="44"/>
      </bottom>
    </border>
    <border>
      <left style="thin">
        <color indexed="21"/>
      </left>
      <right style="thin">
        <color indexed="22"/>
      </right>
      <top>
        <color indexed="63"/>
      </top>
      <bottom style="thin">
        <color indexed="2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1"/>
      </bottom>
    </border>
    <border>
      <left style="thin">
        <color indexed="22"/>
      </left>
      <right style="thin">
        <color indexed="21"/>
      </right>
      <top>
        <color indexed="63"/>
      </top>
      <bottom style="thin">
        <color indexed="21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1" xfId="0" applyFont="1" applyFill="1" applyBorder="1" applyAlignment="1">
      <alignment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4" fillId="0" borderId="2" xfId="20" applyFont="1" applyFill="1" applyBorder="1" applyAlignment="1">
      <alignment horizontal="right" vertical="center"/>
      <protection/>
    </xf>
    <xf numFmtId="164" fontId="4" fillId="0" borderId="3" xfId="20" applyFont="1" applyFill="1" applyBorder="1" applyAlignment="1">
      <alignment horizontal="right" vertical="center"/>
      <protection/>
    </xf>
    <xf numFmtId="164" fontId="1" fillId="0" borderId="0" xfId="0" applyFont="1" applyFill="1" applyAlignment="1">
      <alignment/>
    </xf>
    <xf numFmtId="164" fontId="3" fillId="0" borderId="4" xfId="0" applyFont="1" applyFill="1" applyBorder="1" applyAlignment="1">
      <alignment/>
    </xf>
    <xf numFmtId="165" fontId="1" fillId="0" borderId="0" xfId="0" applyNumberFormat="1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1" fillId="0" borderId="5" xfId="0" applyFont="1" applyFill="1" applyBorder="1" applyAlignment="1">
      <alignment/>
    </xf>
    <xf numFmtId="164" fontId="1" fillId="0" borderId="4" xfId="0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166" fontId="5" fillId="2" borderId="9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4" fontId="6" fillId="3" borderId="6" xfId="0" applyFont="1" applyFill="1" applyBorder="1" applyAlignment="1">
      <alignment/>
    </xf>
    <xf numFmtId="165" fontId="6" fillId="3" borderId="7" xfId="0" applyNumberFormat="1" applyFont="1" applyFill="1" applyBorder="1" applyAlignment="1">
      <alignment horizontal="right" vertical="center"/>
    </xf>
    <xf numFmtId="167" fontId="6" fillId="3" borderId="7" xfId="0" applyNumberFormat="1" applyFont="1" applyFill="1" applyBorder="1" applyAlignment="1">
      <alignment horizontal="right" vertical="center"/>
    </xf>
    <xf numFmtId="167" fontId="6" fillId="3" borderId="9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/>
    </xf>
    <xf numFmtId="164" fontId="6" fillId="4" borderId="6" xfId="0" applyFont="1" applyFill="1" applyBorder="1" applyAlignment="1">
      <alignment/>
    </xf>
    <xf numFmtId="165" fontId="6" fillId="4" borderId="7" xfId="0" applyNumberFormat="1" applyFont="1" applyFill="1" applyBorder="1" applyAlignment="1">
      <alignment horizontal="right" vertical="center"/>
    </xf>
    <xf numFmtId="167" fontId="6" fillId="4" borderId="7" xfId="0" applyNumberFormat="1" applyFont="1" applyFill="1" applyBorder="1" applyAlignment="1">
      <alignment horizontal="right" vertical="center"/>
    </xf>
    <xf numFmtId="167" fontId="6" fillId="4" borderId="9" xfId="0" applyNumberFormat="1" applyFont="1" applyFill="1" applyBorder="1" applyAlignment="1">
      <alignment horizontal="right" vertical="center"/>
    </xf>
    <xf numFmtId="164" fontId="6" fillId="0" borderId="12" xfId="0" applyFont="1" applyFill="1" applyBorder="1" applyAlignment="1">
      <alignment/>
    </xf>
    <xf numFmtId="165" fontId="6" fillId="0" borderId="13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167" fontId="6" fillId="0" borderId="14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/>
    </xf>
    <xf numFmtId="164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 horizontal="right" vertical="center"/>
    </xf>
    <xf numFmtId="167" fontId="6" fillId="0" borderId="12" xfId="0" applyNumberFormat="1" applyFont="1" applyFill="1" applyBorder="1" applyAlignment="1" applyProtection="1">
      <alignment horizontal="left"/>
      <protection/>
    </xf>
    <xf numFmtId="167" fontId="8" fillId="0" borderId="12" xfId="0" applyNumberFormat="1" applyFont="1" applyFill="1" applyBorder="1" applyAlignment="1" applyProtection="1">
      <alignment horizontal="left"/>
      <protection/>
    </xf>
    <xf numFmtId="165" fontId="8" fillId="0" borderId="13" xfId="0" applyNumberFormat="1" applyFont="1" applyFill="1" applyBorder="1" applyAlignment="1">
      <alignment horizontal="right" vertical="center"/>
    </xf>
    <xf numFmtId="164" fontId="6" fillId="4" borderId="15" xfId="0" applyFont="1" applyFill="1" applyBorder="1" applyAlignment="1">
      <alignment/>
    </xf>
    <xf numFmtId="167" fontId="6" fillId="4" borderId="16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 applyAlignment="1">
      <alignment horizontal="right" vertical="center"/>
    </xf>
    <xf numFmtId="167" fontId="8" fillId="0" borderId="14" xfId="0" applyNumberFormat="1" applyFont="1" applyFill="1" applyBorder="1" applyAlignment="1">
      <alignment horizontal="right" vertical="center"/>
    </xf>
    <xf numFmtId="167" fontId="6" fillId="0" borderId="13" xfId="24" applyNumberFormat="1" applyFont="1" applyFill="1" applyBorder="1" applyAlignment="1">
      <alignment horizontal="right" vertical="center"/>
      <protection/>
    </xf>
    <xf numFmtId="167" fontId="1" fillId="0" borderId="0" xfId="0" applyNumberFormat="1" applyFont="1" applyFill="1" applyAlignment="1">
      <alignment/>
    </xf>
    <xf numFmtId="164" fontId="6" fillId="0" borderId="17" xfId="0" applyFont="1" applyFill="1" applyBorder="1" applyAlignment="1">
      <alignment/>
    </xf>
    <xf numFmtId="165" fontId="6" fillId="0" borderId="18" xfId="0" applyNumberFormat="1" applyFont="1" applyFill="1" applyBorder="1" applyAlignment="1">
      <alignment horizontal="right" vertical="center"/>
    </xf>
    <xf numFmtId="167" fontId="6" fillId="0" borderId="18" xfId="0" applyNumberFormat="1" applyFont="1" applyFill="1" applyBorder="1" applyAlignment="1">
      <alignment horizontal="right" vertical="center"/>
    </xf>
    <xf numFmtId="167" fontId="6" fillId="0" borderId="19" xfId="0" applyNumberFormat="1" applyFont="1" applyFill="1" applyBorder="1" applyAlignment="1">
      <alignment horizontal="right" vertical="center"/>
    </xf>
    <xf numFmtId="164" fontId="8" fillId="0" borderId="13" xfId="0" applyFont="1" applyFill="1" applyBorder="1" applyAlignment="1">
      <alignment/>
    </xf>
    <xf numFmtId="166" fontId="6" fillId="3" borderId="6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Fill="1" applyAlignment="1">
      <alignment/>
    </xf>
    <xf numFmtId="167" fontId="6" fillId="0" borderId="6" xfId="0" applyNumberFormat="1" applyFont="1" applyFill="1" applyBorder="1" applyAlignment="1">
      <alignment/>
    </xf>
    <xf numFmtId="165" fontId="6" fillId="0" borderId="7" xfId="0" applyNumberFormat="1" applyFont="1" applyFill="1" applyBorder="1" applyAlignment="1">
      <alignment horizontal="right" vertical="center"/>
    </xf>
    <xf numFmtId="167" fontId="6" fillId="0" borderId="7" xfId="0" applyNumberFormat="1" applyFont="1" applyFill="1" applyBorder="1" applyAlignment="1">
      <alignment horizontal="right" vertical="center"/>
    </xf>
    <xf numFmtId="167" fontId="6" fillId="0" borderId="9" xfId="0" applyNumberFormat="1" applyFont="1" applyFill="1" applyBorder="1" applyAlignment="1">
      <alignment horizontal="right" vertical="center"/>
    </xf>
    <xf numFmtId="164" fontId="9" fillId="0" borderId="7" xfId="0" applyFont="1" applyFill="1" applyBorder="1" applyAlignment="1">
      <alignment/>
    </xf>
    <xf numFmtId="166" fontId="9" fillId="0" borderId="7" xfId="0" applyNumberFormat="1" applyFont="1" applyFill="1" applyBorder="1" applyAlignment="1">
      <alignment/>
    </xf>
    <xf numFmtId="168" fontId="6" fillId="3" borderId="7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right" vertical="center"/>
    </xf>
    <xf numFmtId="164" fontId="8" fillId="0" borderId="5" xfId="0" applyFont="1" applyFill="1" applyBorder="1" applyAlignment="1">
      <alignment horizontal="right" vertical="center"/>
    </xf>
    <xf numFmtId="164" fontId="1" fillId="0" borderId="0" xfId="0" applyFont="1" applyBorder="1" applyAlignment="1">
      <alignment/>
    </xf>
    <xf numFmtId="164" fontId="6" fillId="3" borderId="6" xfId="22" applyFont="1" applyFill="1" applyBorder="1" applyAlignment="1">
      <alignment vertical="center"/>
      <protection/>
    </xf>
    <xf numFmtId="164" fontId="6" fillId="3" borderId="7" xfId="23" applyFont="1" applyFill="1" applyBorder="1" applyAlignment="1">
      <alignment horizontal="right" vertical="center"/>
      <protection/>
    </xf>
    <xf numFmtId="164" fontId="6" fillId="3" borderId="9" xfId="23" applyFont="1" applyFill="1" applyBorder="1" applyAlignment="1">
      <alignment horizontal="right" vertical="center"/>
      <protection/>
    </xf>
    <xf numFmtId="164" fontId="6" fillId="0" borderId="12" xfId="0" applyFont="1" applyFill="1" applyBorder="1" applyAlignment="1">
      <alignment vertical="center"/>
    </xf>
    <xf numFmtId="164" fontId="6" fillId="0" borderId="13" xfId="23" applyFont="1" applyFill="1" applyBorder="1" applyAlignment="1">
      <alignment horizontal="right" vertical="center"/>
      <protection/>
    </xf>
    <xf numFmtId="164" fontId="6" fillId="0" borderId="14" xfId="23" applyFont="1" applyFill="1" applyBorder="1" applyAlignment="1">
      <alignment horizontal="right" vertical="center"/>
      <protection/>
    </xf>
    <xf numFmtId="164" fontId="6" fillId="0" borderId="20" xfId="0" applyFont="1" applyFill="1" applyBorder="1" applyAlignment="1">
      <alignment vertical="center"/>
    </xf>
    <xf numFmtId="165" fontId="6" fillId="0" borderId="21" xfId="0" applyNumberFormat="1" applyFont="1" applyFill="1" applyBorder="1" applyAlignment="1">
      <alignment horizontal="right" vertical="center"/>
    </xf>
    <xf numFmtId="164" fontId="6" fillId="0" borderId="21" xfId="23" applyFont="1" applyFill="1" applyBorder="1" applyAlignment="1">
      <alignment horizontal="right" vertical="center"/>
      <protection/>
    </xf>
    <xf numFmtId="164" fontId="6" fillId="0" borderId="22" xfId="23" applyFont="1" applyFill="1" applyBorder="1" applyAlignment="1">
      <alignment horizontal="right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 2" xfId="21"/>
    <cellStyle name="Normal_1998 2" xfId="22"/>
    <cellStyle name="Normal_1999 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AAD"/>
      <rgbColor rgb="009BC2E6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48DD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67.7109375" style="1" customWidth="1"/>
    <col min="2" max="2" width="12.7109375" style="2" customWidth="1"/>
    <col min="3" max="7" width="12.7109375" style="3" customWidth="1"/>
    <col min="8" max="9" width="12.7109375" style="1" customWidth="1"/>
    <col min="10" max="227" width="11.28125" style="1" customWidth="1"/>
    <col min="228" max="228" width="69.00390625" style="1" customWidth="1"/>
    <col min="229" max="252" width="19.00390625" style="1" customWidth="1"/>
    <col min="253" max="16384" width="11.28125" style="1" customWidth="1"/>
  </cols>
  <sheetData>
    <row r="1" spans="1:9" s="9" customFormat="1" ht="12.75">
      <c r="A1" s="4" t="s">
        <v>0</v>
      </c>
      <c r="B1" s="5"/>
      <c r="C1" s="6"/>
      <c r="D1" s="6"/>
      <c r="E1" s="6"/>
      <c r="F1" s="7"/>
      <c r="G1" s="7"/>
      <c r="H1" s="8" t="s">
        <v>1</v>
      </c>
      <c r="I1" s="8"/>
    </row>
    <row r="2" spans="1:9" s="9" customFormat="1" ht="12.75">
      <c r="A2" s="10" t="s">
        <v>2</v>
      </c>
      <c r="B2" s="11"/>
      <c r="C2" s="12"/>
      <c r="D2" s="12"/>
      <c r="E2" s="12"/>
      <c r="F2" s="12"/>
      <c r="G2" s="12"/>
      <c r="I2" s="13"/>
    </row>
    <row r="3" spans="1:9" s="9" customFormat="1" ht="12.75">
      <c r="A3" s="10" t="s">
        <v>3</v>
      </c>
      <c r="B3" s="11"/>
      <c r="C3" s="12"/>
      <c r="D3" s="12"/>
      <c r="E3" s="12"/>
      <c r="F3" s="12"/>
      <c r="G3" s="12"/>
      <c r="I3" s="13"/>
    </row>
    <row r="4" spans="1:9" s="9" customFormat="1" ht="12.75">
      <c r="A4" s="10" t="s">
        <v>4</v>
      </c>
      <c r="B4" s="11"/>
      <c r="C4" s="12"/>
      <c r="D4" s="12"/>
      <c r="E4" s="12"/>
      <c r="F4" s="12"/>
      <c r="G4" s="12"/>
      <c r="I4" s="13"/>
    </row>
    <row r="5" spans="1:9" s="9" customFormat="1" ht="12.75">
      <c r="A5" s="14" t="s">
        <v>5</v>
      </c>
      <c r="B5" s="15"/>
      <c r="C5" s="16"/>
      <c r="D5" s="16"/>
      <c r="E5" s="16"/>
      <c r="F5" s="16"/>
      <c r="G5" s="16"/>
      <c r="I5" s="13"/>
    </row>
    <row r="6" spans="1:9" ht="30" customHeight="1">
      <c r="A6" s="17" t="s">
        <v>6</v>
      </c>
      <c r="B6" s="18" t="s">
        <v>7</v>
      </c>
      <c r="C6" s="18"/>
      <c r="D6" s="18"/>
      <c r="E6" s="18"/>
      <c r="F6" s="19" t="s">
        <v>8</v>
      </c>
      <c r="G6" s="20" t="s">
        <v>9</v>
      </c>
      <c r="H6" s="20"/>
      <c r="I6" s="21" t="s">
        <v>10</v>
      </c>
    </row>
    <row r="7" spans="1:9" ht="12.75">
      <c r="A7" s="17"/>
      <c r="B7" s="22" t="s">
        <v>11</v>
      </c>
      <c r="C7" s="23" t="s">
        <v>12</v>
      </c>
      <c r="D7" s="23" t="s">
        <v>13</v>
      </c>
      <c r="E7" s="24" t="s">
        <v>14</v>
      </c>
      <c r="F7" s="19"/>
      <c r="G7" s="23" t="s">
        <v>15</v>
      </c>
      <c r="H7" s="23" t="s">
        <v>16</v>
      </c>
      <c r="I7" s="21"/>
    </row>
    <row r="8" spans="1:9" s="29" customFormat="1" ht="12.75">
      <c r="A8" s="25" t="s">
        <v>17</v>
      </c>
      <c r="B8" s="26">
        <f>+B9+B18+B24+B25+B26</f>
        <v>646858.60654</v>
      </c>
      <c r="C8" s="27">
        <f>+C9+C18+C24+C25+C26</f>
        <v>0</v>
      </c>
      <c r="D8" s="27">
        <f>+D9+D18+D24+D25+D26</f>
        <v>0</v>
      </c>
      <c r="E8" s="27">
        <f>+E9+E18+E24+E25+E26</f>
        <v>0</v>
      </c>
      <c r="F8" s="27"/>
      <c r="G8" s="27">
        <f>+G9+G18+G24+G25+G26</f>
        <v>0</v>
      </c>
      <c r="H8" s="27">
        <f>+H9+H18+H24+H25+H26</f>
        <v>0</v>
      </c>
      <c r="I8" s="28"/>
    </row>
    <row r="9" spans="1:9" s="29" customFormat="1" ht="12.75">
      <c r="A9" s="30" t="s">
        <v>18</v>
      </c>
      <c r="B9" s="31">
        <f>+B10+B15</f>
        <v>625223.4065399999</v>
      </c>
      <c r="C9" s="32">
        <f>+C10+C15</f>
        <v>0</v>
      </c>
      <c r="D9" s="32">
        <f>+D10+D15</f>
        <v>0</v>
      </c>
      <c r="E9" s="32">
        <f>+E10+E15</f>
        <v>0</v>
      </c>
      <c r="F9" s="32"/>
      <c r="G9" s="32">
        <f>+G10+G15</f>
        <v>0</v>
      </c>
      <c r="H9" s="32">
        <f>+H10+H15</f>
        <v>0</v>
      </c>
      <c r="I9" s="33"/>
    </row>
    <row r="10" spans="1:9" s="38" customFormat="1" ht="12.75">
      <c r="A10" s="34" t="s">
        <v>19</v>
      </c>
      <c r="B10" s="35">
        <f>SUM($B$11:$B$14)</f>
        <v>120777.5</v>
      </c>
      <c r="C10" s="36">
        <f>SUM(C11:C14)</f>
        <v>0</v>
      </c>
      <c r="D10" s="36">
        <f>SUM(D11:D14)</f>
        <v>0</v>
      </c>
      <c r="E10" s="36">
        <f>SUM(E11:E14)</f>
        <v>0</v>
      </c>
      <c r="F10" s="36"/>
      <c r="G10" s="36">
        <f>SUM(G11:G14)</f>
        <v>0</v>
      </c>
      <c r="H10" s="36">
        <f>SUM(H11:H14)</f>
        <v>0</v>
      </c>
      <c r="I10" s="37"/>
    </row>
    <row r="11" spans="1:9" s="38" customFormat="1" ht="15.75">
      <c r="A11" s="39" t="s">
        <v>20</v>
      </c>
      <c r="B11" s="40">
        <v>47327.96</v>
      </c>
      <c r="C11" s="36"/>
      <c r="D11" s="36"/>
      <c r="E11" s="36"/>
      <c r="F11" s="36"/>
      <c r="G11" s="36"/>
      <c r="H11" s="36"/>
      <c r="I11" s="37"/>
    </row>
    <row r="12" spans="1:9" s="38" customFormat="1" ht="15.75">
      <c r="A12" s="39" t="s">
        <v>21</v>
      </c>
      <c r="B12" s="40">
        <v>17863.79</v>
      </c>
      <c r="C12" s="36"/>
      <c r="D12" s="36"/>
      <c r="E12" s="36"/>
      <c r="F12" s="36"/>
      <c r="G12" s="36"/>
      <c r="H12" s="36"/>
      <c r="I12" s="37"/>
    </row>
    <row r="13" spans="1:9" s="38" customFormat="1" ht="15.75">
      <c r="A13" s="39" t="s">
        <v>22</v>
      </c>
      <c r="B13" s="40">
        <v>54089.17</v>
      </c>
      <c r="C13" s="36"/>
      <c r="D13" s="36"/>
      <c r="E13" s="36"/>
      <c r="F13" s="36"/>
      <c r="G13" s="36"/>
      <c r="H13" s="36"/>
      <c r="I13" s="37"/>
    </row>
    <row r="14" spans="1:9" s="38" customFormat="1" ht="15.75">
      <c r="A14" s="39" t="s">
        <v>23</v>
      </c>
      <c r="B14" s="40">
        <v>1496.58</v>
      </c>
      <c r="C14" s="36"/>
      <c r="D14" s="36"/>
      <c r="E14" s="36"/>
      <c r="F14" s="36"/>
      <c r="G14" s="36"/>
      <c r="H14" s="36"/>
      <c r="I14" s="37"/>
    </row>
    <row r="15" spans="1:9" s="38" customFormat="1" ht="12.75">
      <c r="A15" s="41" t="s">
        <v>24</v>
      </c>
      <c r="B15" s="35">
        <f>+B16</f>
        <v>504445.90653999994</v>
      </c>
      <c r="C15" s="36">
        <v>0</v>
      </c>
      <c r="D15" s="36">
        <v>0</v>
      </c>
      <c r="E15" s="36">
        <v>0</v>
      </c>
      <c r="F15" s="36"/>
      <c r="G15" s="36">
        <v>0</v>
      </c>
      <c r="H15" s="36">
        <v>0</v>
      </c>
      <c r="I15" s="37"/>
    </row>
    <row r="16" spans="1:9" s="38" customFormat="1" ht="15.75">
      <c r="A16" s="42" t="s">
        <v>25</v>
      </c>
      <c r="B16" s="43">
        <f>(926176357.79/1000)-(393892.5+(27837951.25/1000))</f>
        <v>504445.90653999994</v>
      </c>
      <c r="C16" s="36"/>
      <c r="D16" s="36"/>
      <c r="E16" s="36"/>
      <c r="F16" s="36"/>
      <c r="G16" s="36"/>
      <c r="H16" s="36"/>
      <c r="I16" s="37"/>
    </row>
    <row r="17" spans="1:9" s="38" customFormat="1" ht="12.75">
      <c r="A17" s="34" t="s">
        <v>26</v>
      </c>
      <c r="B17" s="36">
        <v>0</v>
      </c>
      <c r="C17" s="36">
        <v>0</v>
      </c>
      <c r="D17" s="36">
        <v>0</v>
      </c>
      <c r="E17" s="36">
        <v>0</v>
      </c>
      <c r="F17" s="36"/>
      <c r="G17" s="36">
        <v>0</v>
      </c>
      <c r="H17" s="36">
        <v>0</v>
      </c>
      <c r="I17" s="37"/>
    </row>
    <row r="18" spans="1:9" s="38" customFormat="1" ht="12.75">
      <c r="A18" s="44" t="s">
        <v>27</v>
      </c>
      <c r="B18" s="31">
        <f>+B19+B20</f>
        <v>16693.04</v>
      </c>
      <c r="C18" s="32">
        <f>+C19+C20</f>
        <v>0</v>
      </c>
      <c r="D18" s="32">
        <f>+D19+D20</f>
        <v>0</v>
      </c>
      <c r="E18" s="32">
        <f>+E19+E20</f>
        <v>0</v>
      </c>
      <c r="F18" s="32"/>
      <c r="G18" s="32">
        <f>+G19+G20</f>
        <v>0</v>
      </c>
      <c r="H18" s="32">
        <f>+H19+H20</f>
        <v>0</v>
      </c>
      <c r="I18" s="45"/>
    </row>
    <row r="19" spans="1:9" s="38" customFormat="1" ht="12.75">
      <c r="A19" s="39" t="s">
        <v>28</v>
      </c>
      <c r="B19" s="43"/>
      <c r="C19" s="46"/>
      <c r="D19" s="46"/>
      <c r="E19" s="46"/>
      <c r="F19" s="46"/>
      <c r="G19" s="46"/>
      <c r="H19" s="46"/>
      <c r="I19" s="47"/>
    </row>
    <row r="20" spans="1:9" s="38" customFormat="1" ht="12.75">
      <c r="A20" s="39" t="s">
        <v>29</v>
      </c>
      <c r="B20" s="35">
        <f>SUM(B21:B22)</f>
        <v>16693.04</v>
      </c>
      <c r="C20" s="36">
        <f>SUM(C21:C22)</f>
        <v>0</v>
      </c>
      <c r="D20" s="36">
        <f>SUM(D21:D22)</f>
        <v>0</v>
      </c>
      <c r="E20" s="36">
        <f>SUM(E21:E22)</f>
        <v>0</v>
      </c>
      <c r="F20" s="36"/>
      <c r="G20" s="36">
        <f>SUM(G21:G22)</f>
        <v>0</v>
      </c>
      <c r="H20" s="36">
        <f>SUM(H21:H22)</f>
        <v>0</v>
      </c>
      <c r="I20" s="37"/>
    </row>
    <row r="21" spans="1:9" s="38" customFormat="1" ht="15.75">
      <c r="A21" s="39" t="s">
        <v>30</v>
      </c>
      <c r="B21" s="43">
        <v>6345.15</v>
      </c>
      <c r="C21" s="46"/>
      <c r="D21" s="46"/>
      <c r="E21" s="46"/>
      <c r="F21" s="46"/>
      <c r="G21" s="46"/>
      <c r="H21" s="46"/>
      <c r="I21" s="47"/>
    </row>
    <row r="22" spans="1:9" s="38" customFormat="1" ht="15.75">
      <c r="A22" s="39" t="s">
        <v>31</v>
      </c>
      <c r="B22" s="43">
        <v>10347.89</v>
      </c>
      <c r="C22" s="46"/>
      <c r="D22" s="46"/>
      <c r="E22" s="46"/>
      <c r="F22" s="46"/>
      <c r="G22" s="46"/>
      <c r="H22" s="46"/>
      <c r="I22" s="47"/>
    </row>
    <row r="23" spans="1:9" s="38" customFormat="1" ht="12.75">
      <c r="A23" s="34" t="s">
        <v>32</v>
      </c>
      <c r="B23" s="36">
        <v>0</v>
      </c>
      <c r="C23" s="36">
        <v>0</v>
      </c>
      <c r="D23" s="36">
        <v>0</v>
      </c>
      <c r="E23" s="36">
        <v>0</v>
      </c>
      <c r="F23" s="36"/>
      <c r="G23" s="36">
        <v>0</v>
      </c>
      <c r="H23" s="36">
        <v>0</v>
      </c>
      <c r="I23" s="37"/>
    </row>
    <row r="24" spans="1:9" s="38" customFormat="1" ht="12.75">
      <c r="A24" s="34" t="s">
        <v>33</v>
      </c>
      <c r="B24" s="36">
        <v>0</v>
      </c>
      <c r="C24" s="36">
        <v>0</v>
      </c>
      <c r="D24" s="36">
        <v>0</v>
      </c>
      <c r="E24" s="36">
        <v>0</v>
      </c>
      <c r="F24" s="36"/>
      <c r="G24" s="36">
        <v>0</v>
      </c>
      <c r="H24" s="36">
        <v>0</v>
      </c>
      <c r="I24" s="37"/>
    </row>
    <row r="25" spans="1:9" s="38" customFormat="1" ht="15.75">
      <c r="A25" s="34" t="s">
        <v>34</v>
      </c>
      <c r="B25" s="35">
        <v>4942.16</v>
      </c>
      <c r="C25" s="48">
        <v>0</v>
      </c>
      <c r="D25" s="36">
        <v>0</v>
      </c>
      <c r="E25" s="36">
        <v>0</v>
      </c>
      <c r="F25" s="36"/>
      <c r="G25" s="36">
        <v>0</v>
      </c>
      <c r="H25" s="36">
        <v>0</v>
      </c>
      <c r="I25" s="37"/>
    </row>
    <row r="26" spans="1:9" s="38" customFormat="1" ht="12.75">
      <c r="A26" s="34" t="s">
        <v>35</v>
      </c>
      <c r="B26" s="36">
        <f>+B27+B28+B29</f>
        <v>0</v>
      </c>
      <c r="C26" s="36">
        <f>+C27+C28+C29</f>
        <v>0</v>
      </c>
      <c r="D26" s="36">
        <f>+D27+D28+D29</f>
        <v>0</v>
      </c>
      <c r="E26" s="36">
        <f>+E27+E28+E29</f>
        <v>0</v>
      </c>
      <c r="F26" s="36"/>
      <c r="G26" s="36">
        <f>+G27+G28+G29</f>
        <v>0</v>
      </c>
      <c r="H26" s="36">
        <f>+H27+H28+H29</f>
        <v>0</v>
      </c>
      <c r="I26" s="37"/>
    </row>
    <row r="27" spans="1:9" s="38" customFormat="1" ht="12.75">
      <c r="A27" s="39" t="s">
        <v>36</v>
      </c>
      <c r="B27" s="35"/>
      <c r="C27" s="36"/>
      <c r="D27" s="36"/>
      <c r="E27" s="36"/>
      <c r="F27" s="36"/>
      <c r="G27" s="36"/>
      <c r="H27" s="36"/>
      <c r="I27" s="37"/>
    </row>
    <row r="28" spans="1:9" s="38" customFormat="1" ht="12.75">
      <c r="A28" s="39" t="s">
        <v>37</v>
      </c>
      <c r="B28" s="35"/>
      <c r="C28" s="36"/>
      <c r="D28" s="36"/>
      <c r="E28" s="36"/>
      <c r="F28" s="36"/>
      <c r="G28" s="36"/>
      <c r="H28" s="36"/>
      <c r="I28" s="37"/>
    </row>
    <row r="29" spans="1:9" s="38" customFormat="1" ht="12.75">
      <c r="A29" s="39" t="s">
        <v>38</v>
      </c>
      <c r="B29" s="35"/>
      <c r="C29" s="36"/>
      <c r="D29" s="36"/>
      <c r="E29" s="36"/>
      <c r="F29" s="36"/>
      <c r="G29" s="36"/>
      <c r="H29" s="36"/>
      <c r="I29" s="37"/>
    </row>
    <row r="30" spans="1:9" s="29" customFormat="1" ht="12.75">
      <c r="A30" s="25" t="s">
        <v>39</v>
      </c>
      <c r="B30" s="26">
        <f>B31+B36+B37</f>
        <v>533498.32</v>
      </c>
      <c r="C30" s="27">
        <f>C31+C36+C37</f>
        <v>0</v>
      </c>
      <c r="D30" s="27"/>
      <c r="E30" s="27"/>
      <c r="F30" s="27"/>
      <c r="G30" s="27"/>
      <c r="H30" s="27"/>
      <c r="I30" s="28"/>
    </row>
    <row r="31" spans="1:9" s="29" customFormat="1" ht="12.75">
      <c r="A31" s="30" t="s">
        <v>40</v>
      </c>
      <c r="B31" s="31">
        <f>SUM(B32:B35)</f>
        <v>503098.45999999996</v>
      </c>
      <c r="C31" s="32">
        <f>SUM(C32:C35)</f>
        <v>0</v>
      </c>
      <c r="D31" s="32"/>
      <c r="E31" s="32"/>
      <c r="F31" s="32"/>
      <c r="G31" s="32"/>
      <c r="H31" s="32"/>
      <c r="I31" s="33"/>
    </row>
    <row r="32" spans="1:9" s="49" customFormat="1" ht="15.75">
      <c r="A32" s="39" t="s">
        <v>41</v>
      </c>
      <c r="B32" s="43">
        <v>354231.6</v>
      </c>
      <c r="C32" s="46"/>
      <c r="D32" s="46"/>
      <c r="E32" s="46"/>
      <c r="F32" s="46"/>
      <c r="G32" s="46"/>
      <c r="H32" s="46"/>
      <c r="I32" s="47"/>
    </row>
    <row r="33" spans="1:11" s="49" customFormat="1" ht="15.75">
      <c r="A33" s="39" t="s">
        <v>42</v>
      </c>
      <c r="B33" s="43">
        <v>10693.49</v>
      </c>
      <c r="C33" s="46">
        <v>0</v>
      </c>
      <c r="D33" s="46"/>
      <c r="E33" s="46"/>
      <c r="F33" s="46"/>
      <c r="G33" s="46"/>
      <c r="H33" s="46"/>
      <c r="I33" s="47"/>
      <c r="J33" s="49">
        <v>18374.28</v>
      </c>
      <c r="K33" s="49">
        <f>+J33-B33</f>
        <v>7680.789999999999</v>
      </c>
    </row>
    <row r="34" spans="1:9" s="49" customFormat="1" ht="15.75">
      <c r="A34" s="39" t="s">
        <v>43</v>
      </c>
      <c r="B34" s="43">
        <v>122193.36</v>
      </c>
      <c r="C34" s="46"/>
      <c r="D34" s="46"/>
      <c r="E34" s="46"/>
      <c r="F34" s="46"/>
      <c r="G34" s="46"/>
      <c r="H34" s="46"/>
      <c r="I34" s="47"/>
    </row>
    <row r="35" spans="1:9" s="49" customFormat="1" ht="15.75">
      <c r="A35" s="39" t="s">
        <v>44</v>
      </c>
      <c r="B35" s="43">
        <v>15980.01</v>
      </c>
      <c r="C35" s="46">
        <v>0</v>
      </c>
      <c r="D35" s="46"/>
      <c r="E35" s="46"/>
      <c r="F35" s="46"/>
      <c r="G35" s="46"/>
      <c r="H35" s="46"/>
      <c r="I35" s="47"/>
    </row>
    <row r="36" spans="1:9" s="38" customFormat="1" ht="15.75">
      <c r="A36" s="34" t="s">
        <v>45</v>
      </c>
      <c r="B36" s="35">
        <v>10676.6</v>
      </c>
      <c r="C36" s="36"/>
      <c r="D36" s="36"/>
      <c r="E36" s="36"/>
      <c r="F36" s="36"/>
      <c r="G36" s="36"/>
      <c r="H36" s="36"/>
      <c r="I36" s="37"/>
    </row>
    <row r="37" spans="1:9" s="38" customFormat="1" ht="15.75">
      <c r="A37" s="50" t="s">
        <v>46</v>
      </c>
      <c r="B37" s="51">
        <v>19723.26</v>
      </c>
      <c r="C37" s="52"/>
      <c r="D37" s="52"/>
      <c r="E37" s="52"/>
      <c r="F37" s="52"/>
      <c r="G37" s="52"/>
      <c r="H37" s="52"/>
      <c r="I37" s="53"/>
    </row>
    <row r="38" spans="1:9" s="29" customFormat="1" ht="12.75">
      <c r="A38" s="25" t="s">
        <v>47</v>
      </c>
      <c r="B38" s="26">
        <f>+B8-B30</f>
        <v>113360.28654</v>
      </c>
      <c r="C38" s="27">
        <f>+C8-C30</f>
        <v>0</v>
      </c>
      <c r="D38" s="27">
        <f>+D8-D30</f>
        <v>0</v>
      </c>
      <c r="E38" s="27">
        <f>+E8-E30</f>
        <v>0</v>
      </c>
      <c r="F38" s="27"/>
      <c r="G38" s="27">
        <f>+G8-G30</f>
        <v>0</v>
      </c>
      <c r="H38" s="27">
        <f>+H8-H30</f>
        <v>0</v>
      </c>
      <c r="I38" s="28"/>
    </row>
    <row r="39" spans="1:9" s="29" customFormat="1" ht="12.75">
      <c r="A39" s="25" t="s">
        <v>48</v>
      </c>
      <c r="B39" s="26">
        <f>+B40+B44+B50+B51</f>
        <v>126864.74783000001</v>
      </c>
      <c r="C39" s="27">
        <f>+C40+C44+C50+C51</f>
        <v>0</v>
      </c>
      <c r="D39" s="27">
        <f>+D40+D44+D50+D51</f>
        <v>0</v>
      </c>
      <c r="E39" s="27">
        <f>+E40+E44+E50+E51</f>
        <v>0</v>
      </c>
      <c r="F39" s="27"/>
      <c r="G39" s="27">
        <f>+G40+G44+G50+G51</f>
        <v>0</v>
      </c>
      <c r="H39" s="27">
        <f>+H40+H44+H50+H51</f>
        <v>0</v>
      </c>
      <c r="I39" s="28"/>
    </row>
    <row r="40" spans="1:9" s="38" customFormat="1" ht="12.75">
      <c r="A40" s="34" t="s">
        <v>49</v>
      </c>
      <c r="B40" s="35">
        <f>+B41+B42+B43</f>
        <v>8918.6</v>
      </c>
      <c r="C40" s="36">
        <v>0</v>
      </c>
      <c r="D40" s="36">
        <v>0</v>
      </c>
      <c r="E40" s="36">
        <v>0</v>
      </c>
      <c r="F40" s="36"/>
      <c r="G40" s="36">
        <v>0</v>
      </c>
      <c r="H40" s="36">
        <v>0</v>
      </c>
      <c r="I40" s="37"/>
    </row>
    <row r="41" spans="1:9" s="38" customFormat="1" ht="15.75">
      <c r="A41" s="54" t="s">
        <v>50</v>
      </c>
      <c r="B41" s="43">
        <v>8918.6</v>
      </c>
      <c r="C41" s="36"/>
      <c r="D41" s="36"/>
      <c r="E41" s="36"/>
      <c r="F41" s="36"/>
      <c r="G41" s="36"/>
      <c r="H41" s="36"/>
      <c r="I41" s="37"/>
    </row>
    <row r="42" spans="1:9" s="38" customFormat="1" ht="12.75">
      <c r="A42" s="54" t="s">
        <v>51</v>
      </c>
      <c r="B42" s="35">
        <v>0</v>
      </c>
      <c r="C42" s="36"/>
      <c r="D42" s="36"/>
      <c r="E42" s="36"/>
      <c r="F42" s="36"/>
      <c r="G42" s="36"/>
      <c r="H42" s="36"/>
      <c r="I42" s="37"/>
    </row>
    <row r="43" spans="1:9" s="38" customFormat="1" ht="12.75">
      <c r="A43" s="54" t="s">
        <v>52</v>
      </c>
      <c r="B43" s="35">
        <v>0</v>
      </c>
      <c r="C43" s="36"/>
      <c r="D43" s="36"/>
      <c r="E43" s="36"/>
      <c r="F43" s="36"/>
      <c r="G43" s="36"/>
      <c r="H43" s="36"/>
      <c r="I43" s="37"/>
    </row>
    <row r="44" spans="1:9" s="38" customFormat="1" ht="12.75">
      <c r="A44" s="34" t="s">
        <v>53</v>
      </c>
      <c r="B44" s="35">
        <f>+B45+B46+B49</f>
        <v>117946.14783</v>
      </c>
      <c r="C44" s="36">
        <f>+C45+C46+C49</f>
        <v>0</v>
      </c>
      <c r="D44" s="36">
        <f>+D45+D46+D49</f>
        <v>0</v>
      </c>
      <c r="E44" s="36">
        <f>+E45+E46+E49</f>
        <v>0</v>
      </c>
      <c r="F44" s="36"/>
      <c r="G44" s="36">
        <f>+G45+G46+G49</f>
        <v>0</v>
      </c>
      <c r="H44" s="36">
        <f>+H45+H46+H49</f>
        <v>0</v>
      </c>
      <c r="I44" s="37"/>
    </row>
    <row r="45" spans="1:9" s="38" customFormat="1" ht="12.75">
      <c r="A45" s="39" t="s">
        <v>36</v>
      </c>
      <c r="B45" s="35"/>
      <c r="C45" s="36"/>
      <c r="D45" s="36"/>
      <c r="E45" s="36"/>
      <c r="F45" s="36"/>
      <c r="G45" s="36"/>
      <c r="H45" s="36"/>
      <c r="I45" s="37"/>
    </row>
    <row r="46" spans="1:9" s="38" customFormat="1" ht="12.75">
      <c r="A46" s="39" t="s">
        <v>37</v>
      </c>
      <c r="B46" s="35">
        <f>+B47+B48</f>
        <v>117946.14783</v>
      </c>
      <c r="C46" s="36"/>
      <c r="D46" s="36"/>
      <c r="E46" s="36"/>
      <c r="F46" s="36"/>
      <c r="G46" s="36"/>
      <c r="H46" s="36"/>
      <c r="I46" s="37"/>
    </row>
    <row r="47" spans="1:9" s="38" customFormat="1" ht="15.75">
      <c r="A47" s="54" t="s">
        <v>54</v>
      </c>
      <c r="B47" s="43">
        <v>9946.147829999998</v>
      </c>
      <c r="C47" s="36"/>
      <c r="D47" s="36"/>
      <c r="E47" s="36"/>
      <c r="F47" s="36"/>
      <c r="G47" s="36"/>
      <c r="H47" s="36"/>
      <c r="I47" s="37"/>
    </row>
    <row r="48" spans="1:9" s="38" customFormat="1" ht="15.75">
      <c r="A48" s="54" t="s">
        <v>55</v>
      </c>
      <c r="B48" s="43">
        <v>108000</v>
      </c>
      <c r="C48" s="36"/>
      <c r="D48" s="36"/>
      <c r="E48" s="36"/>
      <c r="F48" s="36"/>
      <c r="G48" s="36"/>
      <c r="H48" s="36"/>
      <c r="I48" s="37"/>
    </row>
    <row r="49" spans="1:9" s="38" customFormat="1" ht="12.75">
      <c r="A49" s="39" t="s">
        <v>56</v>
      </c>
      <c r="B49" s="35">
        <v>0</v>
      </c>
      <c r="C49" s="36"/>
      <c r="D49" s="36"/>
      <c r="E49" s="36"/>
      <c r="F49" s="36"/>
      <c r="G49" s="36"/>
      <c r="H49" s="36"/>
      <c r="I49" s="37"/>
    </row>
    <row r="50" spans="1:9" s="38" customFormat="1" ht="12.75">
      <c r="A50" s="34" t="s">
        <v>57</v>
      </c>
      <c r="B50" s="36">
        <v>0</v>
      </c>
      <c r="C50" s="36">
        <v>0</v>
      </c>
      <c r="D50" s="36">
        <v>0</v>
      </c>
      <c r="E50" s="36">
        <v>0</v>
      </c>
      <c r="F50" s="36"/>
      <c r="G50" s="36">
        <v>0</v>
      </c>
      <c r="H50" s="36">
        <v>0</v>
      </c>
      <c r="I50" s="37"/>
    </row>
    <row r="51" spans="1:9" s="38" customFormat="1" ht="12.75">
      <c r="A51" s="34" t="s">
        <v>58</v>
      </c>
      <c r="B51" s="36">
        <v>0</v>
      </c>
      <c r="C51" s="36">
        <v>0</v>
      </c>
      <c r="D51" s="36">
        <v>0</v>
      </c>
      <c r="E51" s="36">
        <v>0</v>
      </c>
      <c r="F51" s="36"/>
      <c r="G51" s="36">
        <v>0</v>
      </c>
      <c r="H51" s="36">
        <v>0</v>
      </c>
      <c r="I51" s="37"/>
    </row>
    <row r="52" spans="1:9" s="29" customFormat="1" ht="12.75">
      <c r="A52" s="25" t="s">
        <v>59</v>
      </c>
      <c r="B52" s="26">
        <f>+B53+B54+B55</f>
        <v>51611.39</v>
      </c>
      <c r="C52" s="27">
        <f>+C53+C54+C55</f>
        <v>0</v>
      </c>
      <c r="D52" s="27">
        <f>+D53+D54+D55</f>
        <v>0</v>
      </c>
      <c r="E52" s="27">
        <f>+E53+E54+E55</f>
        <v>0</v>
      </c>
      <c r="F52" s="27"/>
      <c r="G52" s="27">
        <f>+G53+G54+G55</f>
        <v>0</v>
      </c>
      <c r="H52" s="27">
        <f>+H53+H54+H55</f>
        <v>0</v>
      </c>
      <c r="I52" s="28"/>
    </row>
    <row r="53" spans="1:9" s="38" customFormat="1" ht="15.75">
      <c r="A53" s="34" t="s">
        <v>60</v>
      </c>
      <c r="B53" s="35">
        <f>48350.67+3260.72</f>
        <v>51611.39</v>
      </c>
      <c r="C53" s="36">
        <v>0</v>
      </c>
      <c r="D53" s="36"/>
      <c r="E53" s="36"/>
      <c r="F53" s="36"/>
      <c r="G53" s="36"/>
      <c r="H53" s="36"/>
      <c r="I53" s="37"/>
    </row>
    <row r="54" spans="1:9" s="38" customFormat="1" ht="12.75">
      <c r="A54" s="34" t="s">
        <v>61</v>
      </c>
      <c r="B54" s="35"/>
      <c r="C54" s="36"/>
      <c r="D54" s="36"/>
      <c r="E54" s="36"/>
      <c r="F54" s="36"/>
      <c r="G54" s="36"/>
      <c r="H54" s="36"/>
      <c r="I54" s="37"/>
    </row>
    <row r="55" spans="1:9" s="38" customFormat="1" ht="12.75">
      <c r="A55" s="34" t="s">
        <v>62</v>
      </c>
      <c r="B55" s="35"/>
      <c r="C55" s="36"/>
      <c r="D55" s="36"/>
      <c r="E55" s="36"/>
      <c r="F55" s="36"/>
      <c r="G55" s="36"/>
      <c r="H55" s="36"/>
      <c r="I55" s="37"/>
    </row>
    <row r="56" spans="1:9" s="29" customFormat="1" ht="12.75">
      <c r="A56" s="25" t="s">
        <v>63</v>
      </c>
      <c r="B56" s="26">
        <f>+B8+B39</f>
        <v>773723.35437</v>
      </c>
      <c r="C56" s="27">
        <f>+C8+C39</f>
        <v>0</v>
      </c>
      <c r="D56" s="27">
        <f>+D8+D39</f>
        <v>0</v>
      </c>
      <c r="E56" s="27">
        <f>+E8+E39</f>
        <v>0</v>
      </c>
      <c r="F56" s="27"/>
      <c r="G56" s="27">
        <f>+G8+G39</f>
        <v>0</v>
      </c>
      <c r="H56" s="27">
        <f>+H8+H39</f>
        <v>0</v>
      </c>
      <c r="I56" s="28"/>
    </row>
    <row r="57" spans="1:9" s="29" customFormat="1" ht="12.75">
      <c r="A57" s="25" t="s">
        <v>64</v>
      </c>
      <c r="B57" s="26">
        <f>+B30+B52</f>
        <v>585109.71</v>
      </c>
      <c r="C57" s="27">
        <f>+C30+C52</f>
        <v>0</v>
      </c>
      <c r="D57" s="27">
        <f>+D30+D52</f>
        <v>0</v>
      </c>
      <c r="E57" s="27">
        <f>+E30+E52</f>
        <v>0</v>
      </c>
      <c r="F57" s="27"/>
      <c r="G57" s="27">
        <f>+G30+G52</f>
        <v>0</v>
      </c>
      <c r="H57" s="27">
        <f>+H30+H52</f>
        <v>0</v>
      </c>
      <c r="I57" s="28"/>
    </row>
    <row r="58" spans="1:9" s="56" customFormat="1" ht="12.75">
      <c r="A58" s="55" t="s">
        <v>65</v>
      </c>
      <c r="B58" s="26">
        <f>+B56-B57</f>
        <v>188613.64437</v>
      </c>
      <c r="C58" s="27">
        <f>+C56-C57</f>
        <v>0</v>
      </c>
      <c r="D58" s="27">
        <f>+D56-D57</f>
        <v>0</v>
      </c>
      <c r="E58" s="27">
        <f>+E56-E57</f>
        <v>0</v>
      </c>
      <c r="F58" s="27"/>
      <c r="G58" s="27">
        <f>+G56-G57</f>
        <v>0</v>
      </c>
      <c r="H58" s="27">
        <f>+H56-H57</f>
        <v>0</v>
      </c>
      <c r="I58" s="28"/>
    </row>
    <row r="59" spans="1:9" s="57" customFormat="1" ht="15.75">
      <c r="A59" s="34" t="s">
        <v>66</v>
      </c>
      <c r="B59" s="35">
        <v>15980.01</v>
      </c>
      <c r="C59" s="36">
        <v>0</v>
      </c>
      <c r="D59" s="36">
        <v>0</v>
      </c>
      <c r="E59" s="36">
        <v>0</v>
      </c>
      <c r="F59" s="36"/>
      <c r="G59" s="36">
        <v>0</v>
      </c>
      <c r="H59" s="36">
        <v>0</v>
      </c>
      <c r="I59" s="37"/>
    </row>
    <row r="60" spans="1:9" s="57" customFormat="1" ht="15.75">
      <c r="A60" s="34" t="s">
        <v>67</v>
      </c>
      <c r="B60" s="35">
        <v>15980.01</v>
      </c>
      <c r="C60" s="36">
        <v>0</v>
      </c>
      <c r="D60" s="36">
        <v>0</v>
      </c>
      <c r="E60" s="36">
        <v>0</v>
      </c>
      <c r="F60" s="36"/>
      <c r="G60" s="36">
        <v>0</v>
      </c>
      <c r="H60" s="36">
        <v>0</v>
      </c>
      <c r="I60" s="37"/>
    </row>
    <row r="61" spans="1:9" s="56" customFormat="1" ht="15.75">
      <c r="A61" s="55" t="s">
        <v>68</v>
      </c>
      <c r="B61" s="26">
        <f>+B58+B59-B60</f>
        <v>188613.64437</v>
      </c>
      <c r="C61" s="27">
        <f>+C59-C60</f>
        <v>0</v>
      </c>
      <c r="D61" s="27">
        <f>+D58+D59-D60</f>
        <v>0</v>
      </c>
      <c r="E61" s="27">
        <f>+E58+E59-E60</f>
        <v>0</v>
      </c>
      <c r="F61" s="27"/>
      <c r="G61" s="27">
        <f>+G58+G59-G60</f>
        <v>0</v>
      </c>
      <c r="H61" s="27">
        <f>+H58+H59-H60</f>
        <v>0</v>
      </c>
      <c r="I61" s="28"/>
    </row>
    <row r="62" spans="1:11" s="62" customFormat="1" ht="22.5" customHeight="1">
      <c r="A62" s="58"/>
      <c r="B62" s="59"/>
      <c r="C62" s="60"/>
      <c r="D62" s="60"/>
      <c r="E62" s="60"/>
      <c r="F62" s="60"/>
      <c r="G62" s="60"/>
      <c r="H62" s="60"/>
      <c r="I62" s="61"/>
      <c r="K62" s="63"/>
    </row>
    <row r="63" spans="1:9" ht="16.5" customHeight="1">
      <c r="A63" s="25" t="s">
        <v>69</v>
      </c>
      <c r="B63" s="26">
        <f>B57-B36</f>
        <v>574433.11</v>
      </c>
      <c r="C63" s="64"/>
      <c r="D63" s="27">
        <f>+D58+D36</f>
        <v>0</v>
      </c>
      <c r="E63" s="27">
        <f>+E58+E36</f>
        <v>0</v>
      </c>
      <c r="F63" s="27"/>
      <c r="G63" s="27">
        <f>+G58+G36</f>
        <v>0</v>
      </c>
      <c r="H63" s="27">
        <f>+H58+H36</f>
        <v>0</v>
      </c>
      <c r="I63" s="28"/>
    </row>
    <row r="64" spans="1:9" ht="12.75">
      <c r="A64" s="25" t="s">
        <v>70</v>
      </c>
      <c r="B64" s="26">
        <f>B56-B63</f>
        <v>199290.24436999997</v>
      </c>
      <c r="C64" s="27">
        <f>+C57-C36</f>
        <v>0</v>
      </c>
      <c r="D64" s="27">
        <f>+D57-D36</f>
        <v>0</v>
      </c>
      <c r="E64" s="27">
        <f>+E57-E36</f>
        <v>0</v>
      </c>
      <c r="F64" s="27"/>
      <c r="G64" s="27">
        <f>+G57-G36</f>
        <v>0</v>
      </c>
      <c r="H64" s="27">
        <f>+H57-H36</f>
        <v>0</v>
      </c>
      <c r="I64" s="28"/>
    </row>
    <row r="65" spans="1:9" s="68" customFormat="1" ht="12.75">
      <c r="A65" s="58"/>
      <c r="B65" s="65"/>
      <c r="C65" s="66"/>
      <c r="D65" s="66"/>
      <c r="E65" s="66"/>
      <c r="F65" s="66"/>
      <c r="G65" s="66"/>
      <c r="H65" s="66"/>
      <c r="I65" s="67"/>
    </row>
    <row r="66" spans="1:9" ht="12.75">
      <c r="A66" s="69" t="s">
        <v>71</v>
      </c>
      <c r="B66" s="26">
        <f>+B67+B68</f>
        <v>55368.871000000014</v>
      </c>
      <c r="C66" s="70">
        <f>+C67+C68</f>
        <v>0</v>
      </c>
      <c r="D66" s="70">
        <f>+D67+D68</f>
        <v>0</v>
      </c>
      <c r="E66" s="70">
        <f>+E67+E68</f>
        <v>0</v>
      </c>
      <c r="F66" s="70"/>
      <c r="G66" s="70">
        <f>+G67+G68</f>
        <v>0</v>
      </c>
      <c r="H66" s="70">
        <f>+H67+H68</f>
        <v>0</v>
      </c>
      <c r="I66" s="71"/>
    </row>
    <row r="67" spans="1:9" ht="12.75">
      <c r="A67" s="72" t="s">
        <v>72</v>
      </c>
      <c r="B67" s="35">
        <v>0</v>
      </c>
      <c r="C67" s="73"/>
      <c r="D67" s="73"/>
      <c r="E67" s="73"/>
      <c r="F67" s="73"/>
      <c r="G67" s="73"/>
      <c r="H67" s="73"/>
      <c r="I67" s="74"/>
    </row>
    <row r="68" spans="1:9" ht="15.75">
      <c r="A68" s="72" t="s">
        <v>73</v>
      </c>
      <c r="B68" s="35">
        <f>(78247.82+110935.051)-133814</f>
        <v>55368.871000000014</v>
      </c>
      <c r="C68" s="73"/>
      <c r="D68" s="73"/>
      <c r="E68" s="73"/>
      <c r="F68" s="73"/>
      <c r="G68" s="73"/>
      <c r="H68" s="73"/>
      <c r="I68" s="74"/>
    </row>
    <row r="69" spans="1:13" ht="12.75">
      <c r="A69" s="69" t="s">
        <v>74</v>
      </c>
      <c r="B69" s="26">
        <f>+B70+B71</f>
        <v>243982.51537</v>
      </c>
      <c r="C69" s="70">
        <f>+C70+C71</f>
        <v>0</v>
      </c>
      <c r="D69" s="70">
        <f>+D70+D71</f>
        <v>0</v>
      </c>
      <c r="E69" s="70">
        <f>+E70+E71</f>
        <v>0</v>
      </c>
      <c r="F69" s="70"/>
      <c r="G69" s="70">
        <f>+G70+G71</f>
        <v>0</v>
      </c>
      <c r="H69" s="70">
        <f>+H70+H71</f>
        <v>0</v>
      </c>
      <c r="I69" s="71"/>
      <c r="K69" s="1">
        <v>82665.37</v>
      </c>
      <c r="M69" s="1">
        <f>+L69</f>
        <v>0</v>
      </c>
    </row>
    <row r="70" spans="1:9" ht="15.75">
      <c r="A70" s="72" t="s">
        <v>75</v>
      </c>
      <c r="B70" s="35">
        <f>+B61+B68-B71</f>
        <v>184001.26237</v>
      </c>
      <c r="C70" s="73"/>
      <c r="D70" s="73"/>
      <c r="E70" s="73"/>
      <c r="F70" s="73"/>
      <c r="G70" s="73"/>
      <c r="H70" s="73"/>
      <c r="I70" s="74"/>
    </row>
    <row r="71" spans="1:9" ht="15.75">
      <c r="A71" s="75" t="s">
        <v>76</v>
      </c>
      <c r="B71" s="76">
        <f>(53120.93-10676.6)+17536.923</f>
        <v>59981.253</v>
      </c>
      <c r="C71" s="77"/>
      <c r="D71" s="77"/>
      <c r="E71" s="77"/>
      <c r="F71" s="77"/>
      <c r="G71" s="77"/>
      <c r="H71" s="77"/>
      <c r="I71" s="78"/>
    </row>
  </sheetData>
  <sheetProtection selectLockedCells="1" selectUnlockedCells="1"/>
  <mergeCells count="7">
    <mergeCell ref="F1:G1"/>
    <mergeCell ref="H1:I1"/>
    <mergeCell ref="A6:A7"/>
    <mergeCell ref="B6:E6"/>
    <mergeCell ref="F6:F7"/>
    <mergeCell ref="G6:H6"/>
    <mergeCell ref="I6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2018-06-28T19:05:10Z</cp:lastPrinted>
  <dcterms:modified xsi:type="dcterms:W3CDTF">2018-08-22T13:36:36Z</dcterms:modified>
  <cp:category/>
  <cp:version/>
  <cp:contentType/>
  <cp:contentStatus/>
  <cp:revision>70</cp:revision>
</cp:coreProperties>
</file>