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50" tabRatio="500" activeTab="0"/>
  </bookViews>
  <sheets>
    <sheet name="AIF Pagado 3er trim 18" sheetId="1" r:id="rId1"/>
  </sheets>
  <definedNames>
    <definedName name="______________________F">NA()</definedName>
    <definedName name="______________________R">NA()</definedName>
    <definedName name="_____________________F">NA()</definedName>
    <definedName name="_____________________R">NA()</definedName>
    <definedName name="____________________F">NA()</definedName>
    <definedName name="____________________R">NA()</definedName>
    <definedName name="___________________F">NA()</definedName>
    <definedName name="___________________R">NA()</definedName>
    <definedName name="__________________F">NA()</definedName>
    <definedName name="__________________R">NA()</definedName>
    <definedName name="_________________F">NA()</definedName>
    <definedName name="_________________R">NA()</definedName>
    <definedName name="________________F">NA()</definedName>
    <definedName name="________________R">NA()</definedName>
    <definedName name="_______________F">NA()</definedName>
    <definedName name="_______________R">NA()</definedName>
    <definedName name="______________F">NA()</definedName>
    <definedName name="______________R">NA()</definedName>
    <definedName name="_____________F">NA()</definedName>
    <definedName name="_____________R">NA()</definedName>
    <definedName name="____________F">NA()</definedName>
    <definedName name="____________R">NA()</definedName>
    <definedName name="___________F">NA()</definedName>
    <definedName name="___________R">NA()</definedName>
    <definedName name="__________F">NA()</definedName>
    <definedName name="__________R">NA()</definedName>
    <definedName name="_________F">NA()</definedName>
    <definedName name="_________R">NA()</definedName>
    <definedName name="________F">NA()</definedName>
    <definedName name="________R">NA()</definedName>
    <definedName name="_______F">NA()</definedName>
    <definedName name="_______R">NA()</definedName>
    <definedName name="______F">NA()</definedName>
    <definedName name="______R">NA()</definedName>
    <definedName name="_____F">NA()</definedName>
    <definedName name="_____R">NA()</definedName>
    <definedName name="____F">NA()</definedName>
    <definedName name="____R">NA()</definedName>
    <definedName name="___F">NA()</definedName>
    <definedName name="___R">NA()</definedName>
    <definedName name="__F">NA()</definedName>
    <definedName name="__R">NA()</definedName>
    <definedName name="_1__123Graph_AGRAFICO_2">NA()</definedName>
    <definedName name="_a">NA()</definedName>
    <definedName name="_b">NA()</definedName>
    <definedName name="_c">NA()</definedName>
    <definedName name="_d">NA()</definedName>
    <definedName name="_e">NA()</definedName>
    <definedName name="_F">NA()</definedName>
    <definedName name="_g">NA()</definedName>
    <definedName name="_h">NA()</definedName>
    <definedName name="_j">NA()</definedName>
    <definedName name="_k">NA()</definedName>
    <definedName name="_l">NA()</definedName>
    <definedName name="_m">NA()</definedName>
    <definedName name="_n">NA()</definedName>
    <definedName name="_p">NA()</definedName>
    <definedName name="_q">NA()</definedName>
    <definedName name="_R">NA()</definedName>
    <definedName name="_s">NA()</definedName>
    <definedName name="_t">NA()</definedName>
    <definedName name="_u">NA()</definedName>
    <definedName name="_v">NA()</definedName>
    <definedName name="_w">NA()</definedName>
    <definedName name="_x">NA()</definedName>
    <definedName name="_y">NA()</definedName>
    <definedName name="_z">NA()</definedName>
    <definedName name="A">NA()</definedName>
    <definedName name="B">NA()</definedName>
    <definedName name="BORRAR">NA()</definedName>
    <definedName name="C_">NA()</definedName>
    <definedName name="D">NA()</definedName>
    <definedName name="E">NA()</definedName>
    <definedName name="G">NA()</definedName>
    <definedName name="H">NA()</definedName>
    <definedName name="I">NA()</definedName>
    <definedName name="IMPRIMIR">NA()</definedName>
    <definedName name="J">NA()</definedName>
    <definedName name="K">NA()</definedName>
    <definedName name="L_">NA()</definedName>
    <definedName name="M">NA()</definedName>
    <definedName name="N">NA()</definedName>
    <definedName name="O">NA()</definedName>
    <definedName name="P">NA()</definedName>
    <definedName name="Q">NA()</definedName>
    <definedName name="S">NA()</definedName>
    <definedName name="T">NA()</definedName>
    <definedName name="U">NA()</definedName>
    <definedName name="V">NA()</definedName>
    <definedName name="W">NA()</definedName>
    <definedName name="X">NA()</definedName>
    <definedName name="Y">NA()</definedName>
    <definedName name="Z">NA()</definedName>
  </definedNames>
  <calcPr fullCalcOnLoad="1"/>
</workbook>
</file>

<file path=xl/sharedStrings.xml><?xml version="1.0" encoding="utf-8"?>
<sst xmlns="http://schemas.openxmlformats.org/spreadsheetml/2006/main" count="79" uniqueCount="77">
  <si>
    <t xml:space="preserve">ESQUEMA AHORRO - FINANCIAMIENTO E INVERSIÓN - </t>
  </si>
  <si>
    <t>En miles de Pesos</t>
  </si>
  <si>
    <t>CONCEPTO</t>
  </si>
  <si>
    <t>ADMINISTRACIÓN PÚBLICA NO FINANCIERA</t>
  </si>
  <si>
    <t>Subtotal</t>
  </si>
  <si>
    <t>SECTOR PÚBLICO NO FINANCIERO</t>
  </si>
  <si>
    <t>TOTAL</t>
  </si>
  <si>
    <t>Administración Central (D.E.M.U)</t>
  </si>
  <si>
    <t>Organismos Descentralizados</t>
  </si>
  <si>
    <t>Fondos Fiduaciarios</t>
  </si>
  <si>
    <t>Instituos de Seguridad Social</t>
  </si>
  <si>
    <t>Obras Sociales</t>
  </si>
  <si>
    <t>Empresas</t>
  </si>
  <si>
    <t>I. INGRESOS CORRIENTES</t>
  </si>
  <si>
    <r>
      <rPr>
        <b/>
        <sz val="10"/>
        <rFont val="Calibri"/>
        <family val="2"/>
      </rPr>
      <t xml:space="preserve">   . </t>
    </r>
    <r>
      <rPr>
        <b/>
        <u val="single"/>
        <sz val="10"/>
        <rFont val="Calibri"/>
        <family val="2"/>
      </rPr>
      <t>Tributarios</t>
    </r>
  </si>
  <si>
    <t xml:space="preserve">      - De Origen Municipal</t>
  </si>
  <si>
    <t xml:space="preserve">      - Automotor</t>
  </si>
  <si>
    <t xml:space="preserve">      - Inmobiliario</t>
  </si>
  <si>
    <t xml:space="preserve">      - De Origen Nacional y Provincial</t>
  </si>
  <si>
    <t xml:space="preserve">         - Coparticipación Nacional y Provincial</t>
  </si>
  <si>
    <r>
      <rPr>
        <b/>
        <sz val="10"/>
        <rFont val="Calibri"/>
        <family val="2"/>
      </rPr>
      <t xml:space="preserve">   . </t>
    </r>
    <r>
      <rPr>
        <b/>
        <u val="single"/>
        <sz val="10"/>
        <rFont val="Calibri"/>
        <family val="2"/>
      </rPr>
      <t>Contribuciones de la Seguridad Social</t>
    </r>
  </si>
  <si>
    <r>
      <rPr>
        <b/>
        <sz val="10"/>
        <rFont val="Calibri"/>
        <family val="2"/>
      </rPr>
      <t xml:space="preserve">   . </t>
    </r>
    <r>
      <rPr>
        <b/>
        <u val="single"/>
        <sz val="10"/>
        <rFont val="Calibri"/>
        <family val="2"/>
      </rPr>
      <t>No Tributarios</t>
    </r>
  </si>
  <si>
    <t xml:space="preserve">      - Regalías</t>
  </si>
  <si>
    <r>
      <rPr>
        <b/>
        <sz val="10"/>
        <rFont val="Calibri"/>
        <family val="2"/>
      </rPr>
      <t xml:space="preserve">   . </t>
    </r>
    <r>
      <rPr>
        <b/>
        <u val="single"/>
        <sz val="10"/>
        <rFont val="Calibri"/>
        <family val="2"/>
      </rPr>
      <t>Prestaciones de la Seguridad Social</t>
    </r>
  </si>
  <si>
    <r>
      <rPr>
        <b/>
        <sz val="10"/>
        <rFont val="Calibri"/>
        <family val="2"/>
      </rPr>
      <t xml:space="preserve">   . </t>
    </r>
    <r>
      <rPr>
        <b/>
        <u val="single"/>
        <sz val="10"/>
        <rFont val="Calibri"/>
        <family val="2"/>
      </rPr>
      <t>Vta.Bienes y Serv.de la Adm.Publ.</t>
    </r>
  </si>
  <si>
    <r>
      <rPr>
        <b/>
        <sz val="10"/>
        <rFont val="Calibri"/>
        <family val="2"/>
      </rPr>
      <t xml:space="preserve">   . </t>
    </r>
    <r>
      <rPr>
        <b/>
        <u val="single"/>
        <sz val="10"/>
        <rFont val="Calibri"/>
        <family val="2"/>
      </rPr>
      <t>Rentas de la Propiedad</t>
    </r>
  </si>
  <si>
    <r>
      <rPr>
        <b/>
        <sz val="10"/>
        <rFont val="Calibri"/>
        <family val="2"/>
      </rPr>
      <t xml:space="preserve">   . </t>
    </r>
    <r>
      <rPr>
        <b/>
        <u val="single"/>
        <sz val="10"/>
        <rFont val="Calibri"/>
        <family val="2"/>
      </rPr>
      <t>Transferencias Corrientes</t>
    </r>
  </si>
  <si>
    <t xml:space="preserve">       - Nacionales</t>
  </si>
  <si>
    <t xml:space="preserve">       - Provinciales</t>
  </si>
  <si>
    <t xml:space="preserve">       - Otras</t>
  </si>
  <si>
    <t>II. GASTOS CORRIENTES</t>
  </si>
  <si>
    <r>
      <rPr>
        <b/>
        <sz val="10"/>
        <rFont val="Calibri"/>
        <family val="2"/>
      </rPr>
      <t xml:space="preserve">    . </t>
    </r>
    <r>
      <rPr>
        <b/>
        <u val="single"/>
        <sz val="10"/>
        <rFont val="Calibri"/>
        <family val="2"/>
      </rPr>
      <t>Gastos de Consumo</t>
    </r>
  </si>
  <si>
    <t xml:space="preserve">       - Personal</t>
  </si>
  <si>
    <t xml:space="preserve">       - Otros</t>
  </si>
  <si>
    <r>
      <rPr>
        <b/>
        <sz val="10"/>
        <rFont val="Calibri"/>
        <family val="2"/>
      </rPr>
      <t xml:space="preserve">    . </t>
    </r>
    <r>
      <rPr>
        <b/>
        <u val="single"/>
        <sz val="10"/>
        <rFont val="Calibri"/>
        <family val="2"/>
      </rPr>
      <t>Rentas de la Propiedad</t>
    </r>
  </si>
  <si>
    <r>
      <rPr>
        <b/>
        <sz val="10"/>
        <rFont val="Calibri"/>
        <family val="2"/>
      </rPr>
      <t xml:space="preserve">    . </t>
    </r>
    <r>
      <rPr>
        <b/>
        <u val="single"/>
        <sz val="10"/>
        <rFont val="Calibri"/>
        <family val="2"/>
      </rPr>
      <t>Transferencias Corrientes</t>
    </r>
  </si>
  <si>
    <t>III. RESULTADO ECONOMICO</t>
  </si>
  <si>
    <t>IV. INGRESOS DE CAPITAL</t>
  </si>
  <si>
    <r>
      <rPr>
        <b/>
        <sz val="10"/>
        <rFont val="Calibri"/>
        <family val="2"/>
      </rPr>
      <t xml:space="preserve">     . </t>
    </r>
    <r>
      <rPr>
        <b/>
        <u val="single"/>
        <sz val="10"/>
        <rFont val="Calibri"/>
        <family val="2"/>
      </rPr>
      <t>Recursos Propios de Capital</t>
    </r>
  </si>
  <si>
    <t xml:space="preserve">      - Venta de lotes</t>
  </si>
  <si>
    <t xml:space="preserve">      - Fondo para el Desarrollo de Obra Pública Municipal</t>
  </si>
  <si>
    <t xml:space="preserve">      - Regularización Dominial</t>
  </si>
  <si>
    <r>
      <rPr>
        <b/>
        <sz val="10"/>
        <rFont val="Calibri"/>
        <family val="2"/>
      </rPr>
      <t xml:space="preserve">     . </t>
    </r>
    <r>
      <rPr>
        <b/>
        <u val="single"/>
        <sz val="10"/>
        <rFont val="Calibri"/>
        <family val="2"/>
      </rPr>
      <t>Transferencias de Capital</t>
    </r>
  </si>
  <si>
    <t xml:space="preserve">          - Coparticipación Fondo Federal Solidario</t>
  </si>
  <si>
    <t xml:space="preserve">          -  Del Sector Público Provincial </t>
  </si>
  <si>
    <t xml:space="preserve">       - Resto</t>
  </si>
  <si>
    <r>
      <rPr>
        <b/>
        <sz val="10"/>
        <rFont val="Calibri"/>
        <family val="2"/>
      </rPr>
      <t xml:space="preserve">     . </t>
    </r>
    <r>
      <rPr>
        <b/>
        <u val="single"/>
        <sz val="10"/>
        <rFont val="Calibri"/>
        <family val="2"/>
      </rPr>
      <t>Disminución de la Inversión Financiera</t>
    </r>
  </si>
  <si>
    <t xml:space="preserve">     . Otros</t>
  </si>
  <si>
    <t xml:space="preserve"> V. GASTOS DE CAPITAL</t>
  </si>
  <si>
    <r>
      <rPr>
        <b/>
        <sz val="10"/>
        <rFont val="Calibri"/>
        <family val="2"/>
      </rPr>
      <t xml:space="preserve">      . </t>
    </r>
    <r>
      <rPr>
        <b/>
        <u val="single"/>
        <sz val="10"/>
        <rFont val="Calibri"/>
        <family val="2"/>
      </rPr>
      <t>Inversión Real Directa</t>
    </r>
  </si>
  <si>
    <r>
      <rPr>
        <b/>
        <sz val="10"/>
        <rFont val="Calibri"/>
        <family val="2"/>
      </rPr>
      <t xml:space="preserve">      . </t>
    </r>
    <r>
      <rPr>
        <b/>
        <u val="single"/>
        <sz val="10"/>
        <rFont val="Calibri"/>
        <family val="2"/>
      </rPr>
      <t>Transferencias de Capital</t>
    </r>
  </si>
  <si>
    <r>
      <rPr>
        <b/>
        <sz val="10"/>
        <rFont val="Calibri"/>
        <family val="2"/>
      </rPr>
      <t xml:space="preserve">      . </t>
    </r>
    <r>
      <rPr>
        <b/>
        <u val="single"/>
        <sz val="10"/>
        <rFont val="Calibri"/>
        <family val="2"/>
      </rPr>
      <t>Inversión Financiera</t>
    </r>
  </si>
  <si>
    <t xml:space="preserve"> VI. INGRESOS TOTALES</t>
  </si>
  <si>
    <t xml:space="preserve"> VII. GASTOS TOTALES</t>
  </si>
  <si>
    <t xml:space="preserve"> VIII. RESULTADO FINANCIERO PREVIO CONTRIBUCIONES Y GASTOS FIGURATIVOS</t>
  </si>
  <si>
    <t xml:space="preserve"> IX. CONTRIBUCIONES FIGURATIVAS </t>
  </si>
  <si>
    <t xml:space="preserve"> X. GASTOS FIGURATIVOS</t>
  </si>
  <si>
    <t xml:space="preserve"> XI. RESULTADO FINANCIERO</t>
  </si>
  <si>
    <t xml:space="preserve"> XII.  GASTO PRIMARIO</t>
  </si>
  <si>
    <t xml:space="preserve"> XIII. RESULTADO FINANCIERO PRIMARIO</t>
  </si>
  <si>
    <t xml:space="preserve"> XIV. FUENTES FINANCIERAS</t>
  </si>
  <si>
    <r>
      <rPr>
        <b/>
        <sz val="10"/>
        <rFont val="Calibri"/>
        <family val="2"/>
      </rPr>
      <t xml:space="preserve">    . </t>
    </r>
    <r>
      <rPr>
        <b/>
        <u val="single"/>
        <sz val="10"/>
        <rFont val="Calibri"/>
        <family val="2"/>
      </rPr>
      <t>Disminución de la Inversión Financiera</t>
    </r>
  </si>
  <si>
    <r>
      <rPr>
        <b/>
        <sz val="10"/>
        <rFont val="Calibri"/>
        <family val="2"/>
      </rPr>
      <t xml:space="preserve">    . </t>
    </r>
    <r>
      <rPr>
        <b/>
        <u val="single"/>
        <sz val="10"/>
        <rFont val="Calibri"/>
        <family val="2"/>
      </rPr>
      <t>Endeudamiento Público e Incremento de Otros Pasivos</t>
    </r>
  </si>
  <si>
    <t xml:space="preserve"> XV. APLICACIONES FINANCIERAS</t>
  </si>
  <si>
    <r>
      <rPr>
        <b/>
        <sz val="10"/>
        <rFont val="Calibri"/>
        <family val="2"/>
      </rPr>
      <t xml:space="preserve">    . </t>
    </r>
    <r>
      <rPr>
        <b/>
        <u val="single"/>
        <sz val="10"/>
        <rFont val="Calibri"/>
        <family val="2"/>
      </rPr>
      <t>Inversión Financiera</t>
    </r>
  </si>
  <si>
    <r>
      <rPr>
        <b/>
        <sz val="10"/>
        <rFont val="Calibri"/>
        <family val="2"/>
      </rPr>
      <t xml:space="preserve">    . </t>
    </r>
    <r>
      <rPr>
        <b/>
        <u val="single"/>
        <sz val="10"/>
        <rFont val="Calibri"/>
        <family val="2"/>
      </rPr>
      <t>Amortiz. Deuda y Disminución Otros Pasivos</t>
    </r>
  </si>
  <si>
    <t>AÑO: 2018</t>
  </si>
  <si>
    <t xml:space="preserve">      - Tasas </t>
  </si>
  <si>
    <t xml:space="preserve">      - Contribuciones</t>
  </si>
  <si>
    <t xml:space="preserve">      - Derechos, fondos y otros</t>
  </si>
  <si>
    <t xml:space="preserve">          - Derechos </t>
  </si>
  <si>
    <t xml:space="preserve">          - Otros No Tributarios</t>
  </si>
  <si>
    <t xml:space="preserve">       - Bienes de Consumo </t>
  </si>
  <si>
    <t xml:space="preserve">       - Servicios No Personales</t>
  </si>
  <si>
    <t>Planilla Nº 4.2</t>
  </si>
  <si>
    <t xml:space="preserve">ETAPA: RECURSO PERCIBIDO Y GASTO PAGADO </t>
  </si>
  <si>
    <t xml:space="preserve">PERÍODO: 3º TRIMESTRE </t>
  </si>
</sst>
</file>

<file path=xl/styles.xml><?xml version="1.0" encoding="utf-8"?>
<styleSheet xmlns="http://schemas.openxmlformats.org/spreadsheetml/2006/main">
  <numFmts count="1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.00\ ;&quot; -&quot;#,##0.00\ ;&quot; -&quot;#\ ;@\ "/>
    <numFmt numFmtId="165" formatCode="#,##0.0"/>
    <numFmt numFmtId="166" formatCode="#,###"/>
    <numFmt numFmtId="167" formatCode="dd/mm/yy;@"/>
    <numFmt numFmtId="168" formatCode="dd/mm/yyyy"/>
  </numFmts>
  <fonts count="41">
    <font>
      <sz val="10"/>
      <name val="Arial"/>
      <family val="2"/>
    </font>
    <font>
      <sz val="11"/>
      <color indexed="8"/>
      <name val="Calibri"/>
      <family val="2"/>
    </font>
    <font>
      <sz val="10"/>
      <name val="Courier New"/>
      <family val="3"/>
    </font>
    <font>
      <b/>
      <sz val="10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b/>
      <sz val="10"/>
      <color indexed="9"/>
      <name val="Calibri"/>
      <family val="2"/>
    </font>
    <font>
      <b/>
      <u val="single"/>
      <sz val="10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8"/>
      <color indexed="63"/>
      <name val="Calibri Light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1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44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1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64" fontId="1" fillId="0" borderId="0">
      <alignment/>
      <protection/>
    </xf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37" fontId="6" fillId="33" borderId="10" xfId="0" applyNumberFormat="1" applyFont="1" applyFill="1" applyBorder="1" applyAlignment="1">
      <alignment horizontal="center" vertical="center" wrapText="1"/>
    </xf>
    <xf numFmtId="37" fontId="6" fillId="33" borderId="11" xfId="0" applyNumberFormat="1" applyFont="1" applyFill="1" applyBorder="1" applyAlignment="1">
      <alignment horizontal="center" vertical="center" wrapText="1"/>
    </xf>
    <xf numFmtId="3" fontId="3" fillId="34" borderId="12" xfId="0" applyNumberFormat="1" applyFont="1" applyFill="1" applyBorder="1" applyAlignment="1">
      <alignment horizontal="right" vertical="center"/>
    </xf>
    <xf numFmtId="3" fontId="3" fillId="35" borderId="12" xfId="0" applyNumberFormat="1" applyFont="1" applyFill="1" applyBorder="1" applyAlignment="1">
      <alignment horizontal="right" vertical="center"/>
    </xf>
    <xf numFmtId="0" fontId="3" fillId="0" borderId="13" xfId="0" applyFont="1" applyFill="1" applyBorder="1" applyAlignment="1">
      <alignment/>
    </xf>
    <xf numFmtId="3" fontId="3" fillId="0" borderId="13" xfId="0" applyNumberFormat="1" applyFont="1" applyFill="1" applyBorder="1" applyAlignment="1">
      <alignment horizontal="right" vertical="center"/>
    </xf>
    <xf numFmtId="0" fontId="4" fillId="0" borderId="13" xfId="0" applyFont="1" applyFill="1" applyBorder="1" applyAlignment="1">
      <alignment/>
    </xf>
    <xf numFmtId="3" fontId="3" fillId="0" borderId="13" xfId="0" applyNumberFormat="1" applyFont="1" applyFill="1" applyBorder="1" applyAlignment="1" applyProtection="1">
      <alignment horizontal="left"/>
      <protection/>
    </xf>
    <xf numFmtId="3" fontId="4" fillId="0" borderId="14" xfId="0" applyNumberFormat="1" applyFont="1" applyFill="1" applyBorder="1" applyAlignment="1" applyProtection="1">
      <alignment horizontal="left"/>
      <protection/>
    </xf>
    <xf numFmtId="3" fontId="4" fillId="0" borderId="13" xfId="0" applyNumberFormat="1" applyFont="1" applyFill="1" applyBorder="1" applyAlignment="1">
      <alignment horizontal="right" vertical="center"/>
    </xf>
    <xf numFmtId="3" fontId="3" fillId="0" borderId="15" xfId="0" applyNumberFormat="1" applyFont="1" applyFill="1" applyBorder="1" applyAlignment="1">
      <alignment horizontal="right" vertical="center"/>
    </xf>
    <xf numFmtId="0" fontId="3" fillId="0" borderId="14" xfId="0" applyFont="1" applyFill="1" applyBorder="1" applyAlignment="1">
      <alignment/>
    </xf>
    <xf numFmtId="3" fontId="3" fillId="0" borderId="12" xfId="0" applyNumberFormat="1" applyFont="1" applyFill="1" applyBorder="1" applyAlignment="1">
      <alignment horizontal="right" vertical="center"/>
    </xf>
    <xf numFmtId="166" fontId="3" fillId="34" borderId="12" xfId="0" applyNumberFormat="1" applyFont="1" applyFill="1" applyBorder="1" applyAlignment="1">
      <alignment horizontal="right" vertical="center"/>
    </xf>
    <xf numFmtId="0" fontId="3" fillId="34" borderId="12" xfId="59" applyFont="1" applyFill="1" applyBorder="1" applyAlignment="1">
      <alignment horizontal="right" vertical="center"/>
      <protection/>
    </xf>
    <xf numFmtId="0" fontId="3" fillId="0" borderId="13" xfId="0" applyFont="1" applyFill="1" applyBorder="1" applyAlignment="1">
      <alignment vertical="center"/>
    </xf>
    <xf numFmtId="0" fontId="3" fillId="0" borderId="13" xfId="59" applyFont="1" applyFill="1" applyBorder="1" applyAlignment="1">
      <alignment horizontal="right" vertical="center"/>
      <protection/>
    </xf>
    <xf numFmtId="0" fontId="3" fillId="0" borderId="16" xfId="0" applyFont="1" applyFill="1" applyBorder="1" applyAlignment="1">
      <alignment vertical="center"/>
    </xf>
    <xf numFmtId="0" fontId="3" fillId="0" borderId="16" xfId="59" applyFont="1" applyFill="1" applyBorder="1" applyAlignment="1">
      <alignment horizontal="right" vertical="center"/>
      <protection/>
    </xf>
    <xf numFmtId="0" fontId="1" fillId="0" borderId="0" xfId="0" applyFont="1" applyAlignment="1">
      <alignment/>
    </xf>
    <xf numFmtId="166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/>
    </xf>
    <xf numFmtId="166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66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66" fontId="6" fillId="33" borderId="10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Alignment="1">
      <alignment/>
    </xf>
    <xf numFmtId="166" fontId="3" fillId="35" borderId="12" xfId="0" applyNumberFormat="1" applyFont="1" applyFill="1" applyBorder="1" applyAlignment="1">
      <alignment horizontal="right" vertical="center"/>
    </xf>
    <xf numFmtId="166" fontId="3" fillId="0" borderId="13" xfId="0" applyNumberFormat="1" applyFont="1" applyFill="1" applyBorder="1" applyAlignment="1">
      <alignment horizontal="right" vertical="center"/>
    </xf>
    <xf numFmtId="3" fontId="3" fillId="0" borderId="17" xfId="0" applyNumberFormat="1" applyFont="1" applyFill="1" applyBorder="1" applyAlignment="1">
      <alignment horizontal="right" vertical="center"/>
    </xf>
    <xf numFmtId="3" fontId="5" fillId="0" borderId="0" xfId="0" applyNumberFormat="1" applyFont="1" applyFill="1" applyAlignment="1">
      <alignment/>
    </xf>
    <xf numFmtId="0" fontId="4" fillId="0" borderId="14" xfId="0" applyFont="1" applyFill="1" applyBorder="1" applyAlignment="1">
      <alignment/>
    </xf>
    <xf numFmtId="166" fontId="4" fillId="0" borderId="13" xfId="0" applyNumberFormat="1" applyFont="1" applyFill="1" applyBorder="1" applyAlignment="1">
      <alignment horizontal="right" vertical="center"/>
    </xf>
    <xf numFmtId="0" fontId="3" fillId="35" borderId="18" xfId="0" applyFont="1" applyFill="1" applyBorder="1" applyAlignment="1">
      <alignment/>
    </xf>
    <xf numFmtId="3" fontId="3" fillId="35" borderId="19" xfId="0" applyNumberFormat="1" applyFont="1" applyFill="1" applyBorder="1" applyAlignment="1">
      <alignment horizontal="right" vertical="center"/>
    </xf>
    <xf numFmtId="166" fontId="4" fillId="0" borderId="13" xfId="0" applyNumberFormat="1" applyFont="1" applyFill="1" applyBorder="1" applyAlignment="1">
      <alignment horizontal="right" vertical="center"/>
    </xf>
    <xf numFmtId="3" fontId="3" fillId="0" borderId="13" xfId="46" applyNumberFormat="1" applyFont="1" applyFill="1" applyBorder="1" applyAlignment="1">
      <alignment horizontal="right" vertical="center"/>
      <protection/>
    </xf>
    <xf numFmtId="3" fontId="1" fillId="0" borderId="0" xfId="0" applyNumberFormat="1" applyFont="1" applyFill="1" applyAlignment="1">
      <alignment/>
    </xf>
    <xf numFmtId="166" fontId="3" fillId="0" borderId="15" xfId="0" applyNumberFormat="1" applyFont="1" applyFill="1" applyBorder="1" applyAlignment="1">
      <alignment horizontal="right" vertical="center"/>
    </xf>
    <xf numFmtId="37" fontId="5" fillId="0" borderId="0" xfId="0" applyNumberFormat="1" applyFont="1" applyAlignment="1">
      <alignment/>
    </xf>
    <xf numFmtId="37" fontId="5" fillId="0" borderId="0" xfId="0" applyNumberFormat="1" applyFont="1" applyFill="1" applyAlignment="1">
      <alignment/>
    </xf>
    <xf numFmtId="4" fontId="3" fillId="34" borderId="12" xfId="0" applyNumberFormat="1" applyFont="1" applyFill="1" applyBorder="1" applyAlignment="1">
      <alignment horizontal="right" vertical="center"/>
    </xf>
    <xf numFmtId="166" fontId="3" fillId="0" borderId="12" xfId="0" applyNumberFormat="1" applyFont="1" applyFill="1" applyBorder="1" applyAlignment="1">
      <alignment horizontal="right" vertical="center"/>
    </xf>
    <xf numFmtId="0" fontId="9" fillId="0" borderId="12" xfId="0" applyFont="1" applyFill="1" applyBorder="1" applyAlignment="1">
      <alignment/>
    </xf>
    <xf numFmtId="37" fontId="9" fillId="0" borderId="12" xfId="0" applyNumberFormat="1" applyFont="1" applyFill="1" applyBorder="1" applyAlignment="1">
      <alignment/>
    </xf>
    <xf numFmtId="166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5" fillId="0" borderId="20" xfId="0" applyFont="1" applyFill="1" applyBorder="1" applyAlignment="1">
      <alignment/>
    </xf>
    <xf numFmtId="166" fontId="1" fillId="0" borderId="21" xfId="0" applyNumberFormat="1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0" fontId="1" fillId="0" borderId="22" xfId="0" applyFont="1" applyFill="1" applyBorder="1" applyAlignment="1" applyProtection="1">
      <alignment horizontal="left"/>
      <protection/>
    </xf>
    <xf numFmtId="0" fontId="3" fillId="34" borderId="18" xfId="0" applyFont="1" applyFill="1" applyBorder="1" applyAlignment="1">
      <alignment/>
    </xf>
    <xf numFmtId="3" fontId="3" fillId="34" borderId="19" xfId="0" applyNumberFormat="1" applyFont="1" applyFill="1" applyBorder="1" applyAlignment="1">
      <alignment horizontal="right" vertical="center"/>
    </xf>
    <xf numFmtId="3" fontId="8" fillId="0" borderId="0" xfId="0" applyNumberFormat="1" applyFont="1" applyFill="1" applyAlignment="1">
      <alignment/>
    </xf>
    <xf numFmtId="0" fontId="3" fillId="0" borderId="15" xfId="0" applyFont="1" applyFill="1" applyBorder="1" applyAlignment="1">
      <alignment/>
    </xf>
    <xf numFmtId="3" fontId="9" fillId="0" borderId="0" xfId="0" applyNumberFormat="1" applyFont="1" applyFill="1" applyAlignment="1">
      <alignment/>
    </xf>
    <xf numFmtId="3" fontId="9" fillId="0" borderId="0" xfId="0" applyNumberFormat="1" applyFont="1" applyAlignment="1">
      <alignment/>
    </xf>
    <xf numFmtId="37" fontId="3" fillId="34" borderId="18" xfId="0" applyNumberFormat="1" applyFont="1" applyFill="1" applyBorder="1" applyAlignment="1">
      <alignment/>
    </xf>
    <xf numFmtId="3" fontId="3" fillId="0" borderId="18" xfId="0" applyNumberFormat="1" applyFont="1" applyFill="1" applyBorder="1" applyAlignment="1">
      <alignment/>
    </xf>
    <xf numFmtId="3" fontId="3" fillId="0" borderId="19" xfId="0" applyNumberFormat="1" applyFont="1" applyFill="1" applyBorder="1" applyAlignment="1">
      <alignment horizontal="right" vertical="center"/>
    </xf>
    <xf numFmtId="0" fontId="4" fillId="0" borderId="23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/>
    </xf>
    <xf numFmtId="0" fontId="3" fillId="34" borderId="18" xfId="58" applyFont="1" applyFill="1" applyBorder="1" applyAlignment="1">
      <alignment vertical="center"/>
      <protection/>
    </xf>
    <xf numFmtId="0" fontId="3" fillId="34" borderId="19" xfId="59" applyFont="1" applyFill="1" applyBorder="1" applyAlignment="1">
      <alignment horizontal="right" vertical="center"/>
      <protection/>
    </xf>
    <xf numFmtId="37" fontId="3" fillId="0" borderId="16" xfId="59" applyNumberFormat="1" applyFont="1" applyFill="1" applyBorder="1" applyAlignment="1">
      <alignment horizontal="right" vertical="center"/>
      <protection/>
    </xf>
    <xf numFmtId="37" fontId="6" fillId="33" borderId="12" xfId="0" applyNumberFormat="1" applyFont="1" applyFill="1" applyBorder="1" applyAlignment="1">
      <alignment horizontal="center" vertical="center" wrapText="1"/>
    </xf>
    <xf numFmtId="37" fontId="6" fillId="33" borderId="24" xfId="0" applyNumberFormat="1" applyFont="1" applyFill="1" applyBorder="1" applyAlignment="1">
      <alignment horizontal="center" vertical="center" wrapText="1"/>
    </xf>
    <xf numFmtId="166" fontId="6" fillId="33" borderId="12" xfId="0" applyNumberFormat="1" applyFont="1" applyFill="1" applyBorder="1" applyAlignment="1">
      <alignment horizontal="center" vertical="center" wrapText="1"/>
    </xf>
    <xf numFmtId="0" fontId="8" fillId="0" borderId="21" xfId="56" applyFont="1" applyFill="1" applyBorder="1" applyAlignment="1">
      <alignment horizontal="right" vertical="center"/>
      <protection/>
    </xf>
    <xf numFmtId="0" fontId="8" fillId="0" borderId="25" xfId="56" applyFont="1" applyFill="1" applyBorder="1" applyAlignment="1">
      <alignment horizontal="right" vertical="center"/>
      <protection/>
    </xf>
    <xf numFmtId="37" fontId="6" fillId="33" borderId="18" xfId="0" applyNumberFormat="1" applyFont="1" applyFill="1" applyBorder="1" applyAlignment="1">
      <alignment horizontal="center" vertical="center"/>
    </xf>
    <xf numFmtId="37" fontId="6" fillId="33" borderId="19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 2" xfId="57"/>
    <cellStyle name="Normal_1998 2" xfId="58"/>
    <cellStyle name="Normal_1999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AAAD"/>
      <rgbColor rgb="009BC2E6"/>
      <rgbColor rgb="00808080"/>
      <rgbColor rgb="009999FF"/>
      <rgbColor rgb="00993366"/>
      <rgbColor rgb="00FFFFCC"/>
      <rgbColor rgb="00DEEBF7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DC3E6"/>
      <rgbColor rgb="00FF99CC"/>
      <rgbColor rgb="00CC99FF"/>
      <rgbColor rgb="00FFCC99"/>
      <rgbColor rgb="003366FF"/>
      <rgbColor rgb="0033CCCC"/>
      <rgbColor rgb="0092D050"/>
      <rgbColor rgb="00FFCC00"/>
      <rgbColor rgb="00FF9900"/>
      <rgbColor rgb="00EF413D"/>
      <rgbColor rgb="00548DD4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1373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75"/>
  <sheetViews>
    <sheetView tabSelected="1" zoomScalePageLayoutView="0" workbookViewId="0" topLeftCell="A1">
      <selection activeCell="A11" sqref="A11"/>
    </sheetView>
  </sheetViews>
  <sheetFormatPr defaultColWidth="11.140625" defaultRowHeight="12.75"/>
  <cols>
    <col min="1" max="1" width="67.57421875" style="20" customWidth="1"/>
    <col min="2" max="2" width="12.57421875" style="21" customWidth="1"/>
    <col min="3" max="3" width="14.8515625" style="22" customWidth="1"/>
    <col min="4" max="7" width="12.57421875" style="22" customWidth="1"/>
    <col min="8" max="9" width="12.57421875" style="20" customWidth="1"/>
    <col min="10" max="10" width="11.140625" style="20" customWidth="1"/>
    <col min="11" max="11" width="14.57421875" style="20" customWidth="1"/>
    <col min="12" max="12" width="15.57421875" style="20" customWidth="1"/>
    <col min="13" max="13" width="14.421875" style="20" customWidth="1"/>
    <col min="14" max="16" width="11.140625" style="20" customWidth="1"/>
    <col min="17" max="17" width="14.421875" style="20" customWidth="1"/>
    <col min="18" max="18" width="13.421875" style="20" customWidth="1"/>
    <col min="19" max="19" width="14.7109375" style="20" customWidth="1"/>
    <col min="20" max="20" width="15.421875" style="20" customWidth="1"/>
    <col min="21" max="21" width="15.140625" style="20" customWidth="1"/>
    <col min="22" max="22" width="14.140625" style="20" customWidth="1"/>
    <col min="23" max="227" width="11.140625" style="20" customWidth="1"/>
    <col min="228" max="228" width="68.8515625" style="20" customWidth="1"/>
    <col min="229" max="252" width="18.8515625" style="20" customWidth="1"/>
    <col min="253" max="255" width="11.140625" style="20" customWidth="1"/>
  </cols>
  <sheetData>
    <row r="1" spans="1:9" s="23" customFormat="1" ht="14.25">
      <c r="A1" s="50" t="s">
        <v>0</v>
      </c>
      <c r="B1" s="51"/>
      <c r="C1" s="52"/>
      <c r="D1" s="52"/>
      <c r="E1" s="52"/>
      <c r="F1" s="73"/>
      <c r="G1" s="73"/>
      <c r="H1" s="74" t="s">
        <v>74</v>
      </c>
      <c r="I1" s="74"/>
    </row>
    <row r="2" spans="1:9" s="23" customFormat="1" ht="14.25">
      <c r="A2" s="53" t="s">
        <v>75</v>
      </c>
      <c r="B2" s="24"/>
      <c r="C2" s="25"/>
      <c r="D2" s="25"/>
      <c r="E2" s="25"/>
      <c r="F2" s="25"/>
      <c r="G2" s="25"/>
      <c r="I2" s="54"/>
    </row>
    <row r="3" spans="1:9" s="23" customFormat="1" ht="14.25">
      <c r="A3" s="53" t="s">
        <v>76</v>
      </c>
      <c r="B3" s="24"/>
      <c r="C3" s="25"/>
      <c r="D3" s="25"/>
      <c r="E3" s="25"/>
      <c r="F3" s="25"/>
      <c r="G3" s="25"/>
      <c r="I3" s="54"/>
    </row>
    <row r="4" spans="1:9" s="23" customFormat="1" ht="14.25">
      <c r="A4" s="53" t="s">
        <v>66</v>
      </c>
      <c r="B4" s="24"/>
      <c r="C4" s="25"/>
      <c r="D4" s="25"/>
      <c r="E4" s="25"/>
      <c r="F4" s="25"/>
      <c r="G4" s="25"/>
      <c r="I4" s="54"/>
    </row>
    <row r="5" spans="1:9" s="23" customFormat="1" ht="14.25">
      <c r="A5" s="55" t="s">
        <v>1</v>
      </c>
      <c r="B5" s="26"/>
      <c r="C5" s="27"/>
      <c r="D5" s="27"/>
      <c r="E5" s="27"/>
      <c r="F5" s="27"/>
      <c r="G5" s="27"/>
      <c r="I5" s="54"/>
    </row>
    <row r="6" spans="1:9" ht="30" customHeight="1">
      <c r="A6" s="75" t="s">
        <v>2</v>
      </c>
      <c r="B6" s="72" t="s">
        <v>3</v>
      </c>
      <c r="C6" s="72"/>
      <c r="D6" s="72"/>
      <c r="E6" s="72"/>
      <c r="F6" s="70" t="s">
        <v>4</v>
      </c>
      <c r="G6" s="71" t="s">
        <v>5</v>
      </c>
      <c r="H6" s="71"/>
      <c r="I6" s="76" t="s">
        <v>6</v>
      </c>
    </row>
    <row r="7" spans="1:9" ht="39">
      <c r="A7" s="75"/>
      <c r="B7" s="28" t="s">
        <v>7</v>
      </c>
      <c r="C7" s="2" t="s">
        <v>8</v>
      </c>
      <c r="D7" s="2" t="s">
        <v>9</v>
      </c>
      <c r="E7" s="1" t="s">
        <v>10</v>
      </c>
      <c r="F7" s="70"/>
      <c r="G7" s="2" t="s">
        <v>11</v>
      </c>
      <c r="H7" s="2" t="s">
        <v>12</v>
      </c>
      <c r="I7" s="76"/>
    </row>
    <row r="8" spans="1:9" s="29" customFormat="1" ht="14.25">
      <c r="A8" s="56" t="s">
        <v>13</v>
      </c>
      <c r="B8" s="14">
        <f>+B9+B18+B24+B25+B26</f>
        <v>723548.0599999999</v>
      </c>
      <c r="C8" s="3">
        <f>+C9+C18+C24+C25+C26</f>
        <v>0</v>
      </c>
      <c r="D8" s="3">
        <f>+D9+D18+D24+D25+D26</f>
        <v>0</v>
      </c>
      <c r="E8" s="3">
        <f>+E9+E18+E24+E25+E26</f>
        <v>0</v>
      </c>
      <c r="F8" s="3"/>
      <c r="G8" s="3">
        <f>+G9+G18+G24+G25+G26</f>
        <v>0</v>
      </c>
      <c r="H8" s="3">
        <f>+H9+H18+H24+H25+H26</f>
        <v>0</v>
      </c>
      <c r="I8" s="57"/>
    </row>
    <row r="9" spans="1:9" s="29" customFormat="1" ht="14.25">
      <c r="A9" s="36" t="s">
        <v>14</v>
      </c>
      <c r="B9" s="30">
        <f>+B10+B15</f>
        <v>692322.71</v>
      </c>
      <c r="C9" s="4">
        <f>+C10+C15</f>
        <v>0</v>
      </c>
      <c r="D9" s="4">
        <f>+D10+D15</f>
        <v>0</v>
      </c>
      <c r="E9" s="4">
        <f>+E10+E15</f>
        <v>0</v>
      </c>
      <c r="F9" s="4"/>
      <c r="G9" s="4">
        <f>+G10+G15</f>
        <v>0</v>
      </c>
      <c r="H9" s="4">
        <f>+H10+H15</f>
        <v>0</v>
      </c>
      <c r="I9" s="37"/>
    </row>
    <row r="10" spans="1:9" s="33" customFormat="1" ht="14.25">
      <c r="A10" s="5" t="s">
        <v>15</v>
      </c>
      <c r="B10" s="31">
        <f>+SUM(B11:B14)</f>
        <v>127746.76</v>
      </c>
      <c r="C10" s="6">
        <f>SUM(C11:C14)</f>
        <v>0</v>
      </c>
      <c r="D10" s="6">
        <f>SUM(D11:D14)</f>
        <v>0</v>
      </c>
      <c r="E10" s="6">
        <f>SUM(E11:E14)</f>
        <v>0</v>
      </c>
      <c r="F10" s="6"/>
      <c r="G10" s="6">
        <f>SUM(G11:G14)</f>
        <v>0</v>
      </c>
      <c r="H10" s="6">
        <f>SUM(H11:H14)</f>
        <v>0</v>
      </c>
      <c r="I10" s="6"/>
    </row>
    <row r="11" spans="1:9" s="33" customFormat="1" ht="14.25">
      <c r="A11" s="7" t="s">
        <v>16</v>
      </c>
      <c r="B11" s="35">
        <v>39832.64</v>
      </c>
      <c r="C11" s="6"/>
      <c r="D11" s="6"/>
      <c r="E11" s="6"/>
      <c r="F11" s="6"/>
      <c r="G11" s="6"/>
      <c r="H11" s="6"/>
      <c r="I11" s="6"/>
    </row>
    <row r="12" spans="1:9" s="33" customFormat="1" ht="14.25">
      <c r="A12" s="7" t="s">
        <v>17</v>
      </c>
      <c r="B12" s="35">
        <v>23900.29</v>
      </c>
      <c r="C12" s="6"/>
      <c r="D12" s="6"/>
      <c r="E12" s="6"/>
      <c r="F12" s="6"/>
      <c r="G12" s="6"/>
      <c r="H12" s="6"/>
      <c r="I12" s="6"/>
    </row>
    <row r="13" spans="1:9" s="33" customFormat="1" ht="14.25">
      <c r="A13" s="7" t="s">
        <v>67</v>
      </c>
      <c r="B13" s="35">
        <v>62636.71</v>
      </c>
      <c r="C13" s="6"/>
      <c r="D13" s="6"/>
      <c r="E13" s="6"/>
      <c r="F13" s="6"/>
      <c r="G13" s="6"/>
      <c r="H13" s="6"/>
      <c r="I13" s="6"/>
    </row>
    <row r="14" spans="1:9" s="33" customFormat="1" ht="14.25">
      <c r="A14" s="7" t="s">
        <v>68</v>
      </c>
      <c r="B14" s="35">
        <v>1377.12</v>
      </c>
      <c r="C14" s="6"/>
      <c r="D14" s="6"/>
      <c r="E14" s="6"/>
      <c r="F14" s="6"/>
      <c r="G14" s="6"/>
      <c r="H14" s="6"/>
      <c r="I14" s="6"/>
    </row>
    <row r="15" spans="1:9" s="33" customFormat="1" ht="14.25">
      <c r="A15" s="8" t="s">
        <v>18</v>
      </c>
      <c r="B15" s="31">
        <f>+B16</f>
        <v>564575.95</v>
      </c>
      <c r="C15" s="6">
        <v>0</v>
      </c>
      <c r="D15" s="6">
        <v>0</v>
      </c>
      <c r="E15" s="6">
        <v>0</v>
      </c>
      <c r="F15" s="6"/>
      <c r="G15" s="6">
        <v>0</v>
      </c>
      <c r="H15" s="6">
        <v>0</v>
      </c>
      <c r="I15" s="6"/>
    </row>
    <row r="16" spans="1:10" s="33" customFormat="1" ht="14.25">
      <c r="A16" s="9" t="s">
        <v>19</v>
      </c>
      <c r="B16" s="38">
        <f>+563075.95+1500</f>
        <v>564575.95</v>
      </c>
      <c r="C16" s="38"/>
      <c r="D16" s="6"/>
      <c r="E16" s="6"/>
      <c r="F16" s="6"/>
      <c r="G16" s="6"/>
      <c r="H16" s="6"/>
      <c r="I16" s="6"/>
      <c r="J16" s="6"/>
    </row>
    <row r="17" spans="1:9" s="33" customFormat="1" ht="14.25">
      <c r="A17" s="5" t="s">
        <v>20</v>
      </c>
      <c r="B17" s="31"/>
      <c r="C17" s="6">
        <v>0</v>
      </c>
      <c r="D17" s="6">
        <v>0</v>
      </c>
      <c r="E17" s="6">
        <v>0</v>
      </c>
      <c r="F17" s="6"/>
      <c r="G17" s="6">
        <v>0</v>
      </c>
      <c r="H17" s="6">
        <v>0</v>
      </c>
      <c r="I17" s="6"/>
    </row>
    <row r="18" spans="1:9" s="29" customFormat="1" ht="14.25">
      <c r="A18" s="36" t="s">
        <v>21</v>
      </c>
      <c r="B18" s="30">
        <f>+B20</f>
        <v>21446.35</v>
      </c>
      <c r="C18" s="4">
        <f>+C19+C20</f>
        <v>0</v>
      </c>
      <c r="D18" s="4">
        <f>+D19+D20</f>
        <v>0</v>
      </c>
      <c r="E18" s="4">
        <f>+E19+E20</f>
        <v>0</v>
      </c>
      <c r="F18" s="4"/>
      <c r="G18" s="4">
        <f>+G19+G20</f>
        <v>0</v>
      </c>
      <c r="H18" s="4">
        <f>+H19+H20</f>
        <v>0</v>
      </c>
      <c r="I18" s="37"/>
    </row>
    <row r="19" spans="1:9" s="33" customFormat="1" ht="14.25">
      <c r="A19" s="7" t="s">
        <v>22</v>
      </c>
      <c r="B19" s="38"/>
      <c r="C19" s="10"/>
      <c r="D19" s="10"/>
      <c r="E19" s="10"/>
      <c r="F19" s="10"/>
      <c r="G19" s="10"/>
      <c r="H19" s="10"/>
      <c r="I19" s="10"/>
    </row>
    <row r="20" spans="1:9" s="33" customFormat="1" ht="14.25">
      <c r="A20" s="7" t="s">
        <v>69</v>
      </c>
      <c r="B20" s="31">
        <f>+B21+B22</f>
        <v>21446.35</v>
      </c>
      <c r="C20" s="6">
        <f>SUM(C21:C22)</f>
        <v>0</v>
      </c>
      <c r="D20" s="6">
        <f>SUM(D21:D22)</f>
        <v>0</v>
      </c>
      <c r="E20" s="6">
        <f>SUM(E21:E22)</f>
        <v>0</v>
      </c>
      <c r="F20" s="6"/>
      <c r="G20" s="6">
        <f>SUM(G21:G22)</f>
        <v>0</v>
      </c>
      <c r="H20" s="6">
        <f>SUM(H21:H22)</f>
        <v>0</v>
      </c>
      <c r="I20" s="6"/>
    </row>
    <row r="21" spans="1:9" s="33" customFormat="1" ht="14.25">
      <c r="A21" s="7" t="s">
        <v>70</v>
      </c>
      <c r="B21" s="38">
        <v>9521.3</v>
      </c>
      <c r="C21" s="10"/>
      <c r="D21" s="10"/>
      <c r="E21" s="10"/>
      <c r="F21" s="10"/>
      <c r="G21" s="10"/>
      <c r="H21" s="10"/>
      <c r="I21" s="10"/>
    </row>
    <row r="22" spans="1:9" s="33" customFormat="1" ht="14.25">
      <c r="A22" s="7" t="s">
        <v>71</v>
      </c>
      <c r="B22" s="38">
        <v>11925.05</v>
      </c>
      <c r="C22" s="10"/>
      <c r="D22" s="10"/>
      <c r="E22" s="10"/>
      <c r="F22" s="10"/>
      <c r="G22" s="10"/>
      <c r="H22" s="10"/>
      <c r="I22" s="10"/>
    </row>
    <row r="23" spans="1:9" s="33" customFormat="1" ht="14.25">
      <c r="A23" s="5" t="s">
        <v>23</v>
      </c>
      <c r="B23" s="31"/>
      <c r="C23" s="6">
        <v>0</v>
      </c>
      <c r="D23" s="6">
        <v>0</v>
      </c>
      <c r="E23" s="6">
        <v>0</v>
      </c>
      <c r="F23" s="6"/>
      <c r="G23" s="6">
        <v>0</v>
      </c>
      <c r="H23" s="6">
        <v>0</v>
      </c>
      <c r="I23" s="6"/>
    </row>
    <row r="24" spans="1:9" s="33" customFormat="1" ht="14.25">
      <c r="A24" s="5" t="s">
        <v>24</v>
      </c>
      <c r="B24" s="31"/>
      <c r="C24" s="6">
        <v>0</v>
      </c>
      <c r="D24" s="6">
        <v>0</v>
      </c>
      <c r="E24" s="6">
        <v>0</v>
      </c>
      <c r="F24" s="6"/>
      <c r="G24" s="6">
        <v>0</v>
      </c>
      <c r="H24" s="6">
        <v>0</v>
      </c>
      <c r="I24" s="6"/>
    </row>
    <row r="25" spans="1:9" s="33" customFormat="1" ht="14.25">
      <c r="A25" s="5" t="s">
        <v>25</v>
      </c>
      <c r="B25" s="31">
        <v>9779</v>
      </c>
      <c r="C25" s="39">
        <v>0</v>
      </c>
      <c r="D25" s="6">
        <v>0</v>
      </c>
      <c r="E25" s="6">
        <v>0</v>
      </c>
      <c r="F25" s="6"/>
      <c r="G25" s="6">
        <v>0</v>
      </c>
      <c r="H25" s="6">
        <v>0</v>
      </c>
      <c r="I25" s="6"/>
    </row>
    <row r="26" spans="1:9" s="33" customFormat="1" ht="14.25">
      <c r="A26" s="5" t="s">
        <v>26</v>
      </c>
      <c r="B26" s="31">
        <v>0</v>
      </c>
      <c r="C26" s="6">
        <f>+C27+C28+C29</f>
        <v>0</v>
      </c>
      <c r="D26" s="6">
        <f>+D27+D28+D29</f>
        <v>0</v>
      </c>
      <c r="E26" s="6">
        <f>+E27+E28+E29</f>
        <v>0</v>
      </c>
      <c r="F26" s="6"/>
      <c r="G26" s="6">
        <f>+G27+G28+G29</f>
        <v>0</v>
      </c>
      <c r="H26" s="6">
        <f>+H27+H28+H29</f>
        <v>0</v>
      </c>
      <c r="I26" s="6"/>
    </row>
    <row r="27" spans="1:9" s="33" customFormat="1" ht="14.25">
      <c r="A27" s="7" t="s">
        <v>27</v>
      </c>
      <c r="B27" s="31"/>
      <c r="C27" s="6"/>
      <c r="D27" s="6"/>
      <c r="E27" s="6"/>
      <c r="F27" s="6"/>
      <c r="G27" s="6"/>
      <c r="H27" s="6"/>
      <c r="I27" s="6"/>
    </row>
    <row r="28" spans="1:9" s="33" customFormat="1" ht="14.25">
      <c r="A28" s="7" t="s">
        <v>28</v>
      </c>
      <c r="B28" s="31"/>
      <c r="C28" s="6"/>
      <c r="D28" s="6"/>
      <c r="E28" s="6"/>
      <c r="F28" s="6"/>
      <c r="G28" s="6"/>
      <c r="H28" s="6"/>
      <c r="I28" s="6"/>
    </row>
    <row r="29" spans="1:9" s="33" customFormat="1" ht="14.25">
      <c r="A29" s="7" t="s">
        <v>29</v>
      </c>
      <c r="B29" s="31"/>
      <c r="C29" s="6"/>
      <c r="D29" s="6"/>
      <c r="E29" s="6"/>
      <c r="F29" s="6"/>
      <c r="G29" s="6"/>
      <c r="H29" s="6"/>
      <c r="I29" s="6"/>
    </row>
    <row r="30" spans="1:9" s="29" customFormat="1" ht="14.25">
      <c r="A30" s="56" t="s">
        <v>30</v>
      </c>
      <c r="B30" s="14">
        <f>B31+B36+B37</f>
        <v>546793.42126</v>
      </c>
      <c r="C30" s="3">
        <f>C31+C36+C37</f>
        <v>0</v>
      </c>
      <c r="D30" s="3"/>
      <c r="E30" s="3"/>
      <c r="F30" s="3"/>
      <c r="G30" s="3"/>
      <c r="H30" s="3"/>
      <c r="I30" s="57"/>
    </row>
    <row r="31" spans="1:14" s="29" customFormat="1" ht="14.25">
      <c r="A31" s="36" t="s">
        <v>31</v>
      </c>
      <c r="B31" s="30">
        <f>SUM(B32:B35)</f>
        <v>524482.9367</v>
      </c>
      <c r="C31" s="4">
        <f>SUM(C32:C35)</f>
        <v>0</v>
      </c>
      <c r="D31" s="4"/>
      <c r="E31" s="4"/>
      <c r="F31" s="4"/>
      <c r="G31" s="4"/>
      <c r="H31" s="4"/>
      <c r="I31" s="37"/>
      <c r="N31" s="40"/>
    </row>
    <row r="32" spans="1:22" s="40" customFormat="1" ht="14.25">
      <c r="A32" s="7" t="s">
        <v>32</v>
      </c>
      <c r="B32" s="38">
        <v>346120.66806000005</v>
      </c>
      <c r="C32" s="10"/>
      <c r="D32" s="10"/>
      <c r="E32" s="10"/>
      <c r="F32" s="10"/>
      <c r="G32" s="10"/>
      <c r="H32" s="10"/>
      <c r="I32" s="10"/>
      <c r="M32" s="29"/>
      <c r="Q32" s="29"/>
      <c r="R32" s="29"/>
      <c r="T32" s="58"/>
      <c r="U32" s="33"/>
      <c r="V32" s="58"/>
    </row>
    <row r="33" spans="1:22" s="40" customFormat="1" ht="14.25">
      <c r="A33" s="7" t="s">
        <v>72</v>
      </c>
      <c r="B33" s="38">
        <v>15003.78511</v>
      </c>
      <c r="C33" s="10">
        <v>0</v>
      </c>
      <c r="D33" s="10"/>
      <c r="E33" s="10"/>
      <c r="F33" s="10"/>
      <c r="G33" s="10"/>
      <c r="H33" s="10"/>
      <c r="I33" s="10"/>
      <c r="K33" s="29"/>
      <c r="L33" s="29"/>
      <c r="M33" s="29"/>
      <c r="R33" s="29"/>
      <c r="T33" s="58"/>
      <c r="U33" s="33"/>
      <c r="V33" s="58"/>
    </row>
    <row r="34" spans="1:22" s="40" customFormat="1" ht="14.25">
      <c r="A34" s="7" t="s">
        <v>73</v>
      </c>
      <c r="B34" s="38">
        <v>149053.81046999997</v>
      </c>
      <c r="C34" s="10"/>
      <c r="D34" s="10"/>
      <c r="E34" s="10"/>
      <c r="F34" s="10"/>
      <c r="G34" s="10"/>
      <c r="H34" s="10"/>
      <c r="I34" s="10"/>
      <c r="M34" s="29"/>
      <c r="R34" s="29"/>
      <c r="T34" s="58"/>
      <c r="U34" s="33"/>
      <c r="V34" s="58"/>
    </row>
    <row r="35" spans="1:22" s="40" customFormat="1" ht="14.25">
      <c r="A35" s="7" t="s">
        <v>33</v>
      </c>
      <c r="B35" s="38">
        <v>14304.673060000001</v>
      </c>
      <c r="C35" s="10">
        <v>0</v>
      </c>
      <c r="D35" s="10"/>
      <c r="E35" s="10"/>
      <c r="F35" s="10"/>
      <c r="G35" s="10"/>
      <c r="H35" s="10"/>
      <c r="I35" s="10"/>
      <c r="K35" s="29"/>
      <c r="L35" s="29"/>
      <c r="M35" s="29"/>
      <c r="R35" s="29"/>
      <c r="T35" s="58"/>
      <c r="U35" s="33"/>
      <c r="V35" s="58"/>
    </row>
    <row r="36" spans="1:23" s="33" customFormat="1" ht="14.25">
      <c r="A36" s="5" t="s">
        <v>34</v>
      </c>
      <c r="B36" s="31">
        <f>+7198286.11/1000</f>
        <v>7198.28611</v>
      </c>
      <c r="C36" s="6"/>
      <c r="D36" s="6"/>
      <c r="E36" s="6"/>
      <c r="F36" s="6"/>
      <c r="G36" s="6"/>
      <c r="H36" s="6"/>
      <c r="I36" s="6"/>
      <c r="K36" s="40"/>
      <c r="L36" s="40"/>
      <c r="M36" s="29"/>
      <c r="N36" s="40"/>
      <c r="R36" s="29"/>
      <c r="T36" s="58"/>
      <c r="V36" s="58"/>
      <c r="W36" s="40"/>
    </row>
    <row r="37" spans="1:23" s="33" customFormat="1" ht="14.25">
      <c r="A37" s="59" t="s">
        <v>35</v>
      </c>
      <c r="B37" s="41">
        <v>15112.19845</v>
      </c>
      <c r="C37" s="11"/>
      <c r="D37" s="11"/>
      <c r="E37" s="11"/>
      <c r="F37" s="11"/>
      <c r="G37" s="11"/>
      <c r="H37" s="11"/>
      <c r="I37" s="11"/>
      <c r="K37" s="29"/>
      <c r="L37" s="29"/>
      <c r="M37" s="29"/>
      <c r="N37" s="40"/>
      <c r="R37" s="29"/>
      <c r="T37" s="40"/>
      <c r="U37" s="60"/>
      <c r="V37" s="40"/>
      <c r="W37" s="40"/>
    </row>
    <row r="38" spans="1:21" s="29" customFormat="1" ht="14.25">
      <c r="A38" s="56" t="s">
        <v>36</v>
      </c>
      <c r="B38" s="14">
        <f>+B8-B30</f>
        <v>176754.63873999997</v>
      </c>
      <c r="C38" s="3">
        <f>+C8-C30</f>
        <v>0</v>
      </c>
      <c r="D38" s="3">
        <f>+D8-D30</f>
        <v>0</v>
      </c>
      <c r="E38" s="3">
        <f>+E8-E30</f>
        <v>0</v>
      </c>
      <c r="F38" s="3"/>
      <c r="G38" s="3">
        <f>+G8-G30</f>
        <v>0</v>
      </c>
      <c r="H38" s="3">
        <f>+H8-H30</f>
        <v>0</v>
      </c>
      <c r="I38" s="57"/>
      <c r="K38" s="40"/>
      <c r="L38" s="40"/>
      <c r="U38" s="61"/>
    </row>
    <row r="39" spans="1:23" s="29" customFormat="1" ht="14.25">
      <c r="A39" s="56" t="s">
        <v>37</v>
      </c>
      <c r="B39" s="14">
        <f>+B40+B44+B50+B51</f>
        <v>58251.869999999995</v>
      </c>
      <c r="C39" s="3">
        <f>+C40+C44+C50+C51</f>
        <v>0</v>
      </c>
      <c r="D39" s="3">
        <f>+D40+D44+D50+D51</f>
        <v>0</v>
      </c>
      <c r="E39" s="3">
        <f>+E40+E44+E50+E51</f>
        <v>0</v>
      </c>
      <c r="F39" s="3"/>
      <c r="G39" s="3">
        <f>+G40+G44+G50+G51</f>
        <v>0</v>
      </c>
      <c r="H39" s="3">
        <f>+H40+H44+H50+H51</f>
        <v>0</v>
      </c>
      <c r="I39" s="57"/>
      <c r="N39" s="40"/>
      <c r="T39" s="40"/>
      <c r="U39" s="60"/>
      <c r="V39" s="40"/>
      <c r="W39" s="40"/>
    </row>
    <row r="40" spans="1:23" s="33" customFormat="1" ht="14.25">
      <c r="A40" s="5" t="s">
        <v>38</v>
      </c>
      <c r="B40" s="31">
        <f>+B41+B42+B43</f>
        <v>10745.14</v>
      </c>
      <c r="C40" s="6">
        <v>0</v>
      </c>
      <c r="D40" s="6">
        <v>0</v>
      </c>
      <c r="E40" s="6">
        <v>0</v>
      </c>
      <c r="F40" s="6"/>
      <c r="G40" s="6">
        <v>0</v>
      </c>
      <c r="H40" s="6">
        <v>0</v>
      </c>
      <c r="I40" s="6"/>
      <c r="M40" s="29"/>
      <c r="N40" s="40"/>
      <c r="R40" s="29"/>
      <c r="T40" s="58"/>
      <c r="V40" s="58"/>
      <c r="W40" s="40"/>
    </row>
    <row r="41" spans="1:23" s="33" customFormat="1" ht="14.25">
      <c r="A41" s="7" t="s">
        <v>39</v>
      </c>
      <c r="B41" s="38">
        <v>10745.14</v>
      </c>
      <c r="C41" s="6"/>
      <c r="D41" s="6"/>
      <c r="E41" s="6"/>
      <c r="F41" s="6"/>
      <c r="G41" s="6"/>
      <c r="H41" s="6"/>
      <c r="I41" s="32"/>
      <c r="M41" s="29"/>
      <c r="N41" s="40"/>
      <c r="R41" s="29"/>
      <c r="T41" s="40"/>
      <c r="U41" s="60"/>
      <c r="V41" s="40"/>
      <c r="W41" s="40"/>
    </row>
    <row r="42" spans="1:23" s="33" customFormat="1" ht="14.25">
      <c r="A42" s="7" t="s">
        <v>40</v>
      </c>
      <c r="B42" s="31"/>
      <c r="C42" s="6"/>
      <c r="D42" s="6"/>
      <c r="E42" s="6"/>
      <c r="F42" s="6"/>
      <c r="G42" s="6"/>
      <c r="H42" s="6"/>
      <c r="I42" s="32"/>
      <c r="M42" s="29"/>
      <c r="N42" s="40"/>
      <c r="R42" s="29"/>
      <c r="T42" s="40"/>
      <c r="U42" s="60"/>
      <c r="V42" s="40"/>
      <c r="W42" s="40"/>
    </row>
    <row r="43" spans="1:9" s="33" customFormat="1" ht="14.25">
      <c r="A43" s="7" t="s">
        <v>41</v>
      </c>
      <c r="B43" s="31"/>
      <c r="C43" s="6"/>
      <c r="D43" s="6"/>
      <c r="E43" s="6"/>
      <c r="F43" s="6"/>
      <c r="G43" s="6"/>
      <c r="H43" s="6"/>
      <c r="I43" s="32"/>
    </row>
    <row r="44" spans="1:9" s="33" customFormat="1" ht="14.25">
      <c r="A44" s="12" t="s">
        <v>42</v>
      </c>
      <c r="B44" s="31">
        <f>+B45+B46+B49</f>
        <v>12506.73</v>
      </c>
      <c r="C44" s="6">
        <f>+C45+C46+C49</f>
        <v>0</v>
      </c>
      <c r="D44" s="6">
        <f>+D45+D46+D49</f>
        <v>0</v>
      </c>
      <c r="E44" s="6">
        <f>+E45+E46+E49</f>
        <v>0</v>
      </c>
      <c r="F44" s="6"/>
      <c r="G44" s="6">
        <f>+G45+G46+G49</f>
        <v>0</v>
      </c>
      <c r="H44" s="6">
        <f>+H45+H46+H49</f>
        <v>0</v>
      </c>
      <c r="I44" s="32"/>
    </row>
    <row r="45" spans="1:9" s="33" customFormat="1" ht="14.25">
      <c r="A45" s="34" t="s">
        <v>27</v>
      </c>
      <c r="B45" s="31"/>
      <c r="C45" s="6"/>
      <c r="D45" s="6"/>
      <c r="E45" s="6"/>
      <c r="F45" s="6"/>
      <c r="G45" s="6"/>
      <c r="H45" s="6"/>
      <c r="I45" s="32"/>
    </row>
    <row r="46" spans="1:9" s="33" customFormat="1" ht="14.25">
      <c r="A46" s="34" t="s">
        <v>28</v>
      </c>
      <c r="B46" s="31">
        <f>+B47+B48</f>
        <v>12506.73</v>
      </c>
      <c r="C46" s="6"/>
      <c r="D46" s="6"/>
      <c r="E46" s="6"/>
      <c r="F46" s="6"/>
      <c r="G46" s="6"/>
      <c r="H46" s="6"/>
      <c r="I46" s="32"/>
    </row>
    <row r="47" spans="1:9" s="33" customFormat="1" ht="14.25">
      <c r="A47" s="7" t="s">
        <v>43</v>
      </c>
      <c r="B47" s="38">
        <v>12506.73</v>
      </c>
      <c r="C47" s="6"/>
      <c r="D47" s="6"/>
      <c r="E47" s="6"/>
      <c r="F47" s="6"/>
      <c r="G47" s="6"/>
      <c r="H47" s="6"/>
      <c r="I47" s="32"/>
    </row>
    <row r="48" spans="1:9" s="33" customFormat="1" ht="14.25">
      <c r="A48" s="7" t="s">
        <v>44</v>
      </c>
      <c r="B48" s="38"/>
      <c r="C48" s="6"/>
      <c r="D48" s="6"/>
      <c r="E48" s="6"/>
      <c r="F48" s="6"/>
      <c r="G48" s="6"/>
      <c r="H48" s="6"/>
      <c r="I48" s="32"/>
    </row>
    <row r="49" spans="1:9" s="33" customFormat="1" ht="14.25">
      <c r="A49" s="7" t="s">
        <v>45</v>
      </c>
      <c r="B49" s="31"/>
      <c r="C49" s="6"/>
      <c r="D49" s="6"/>
      <c r="E49" s="6"/>
      <c r="F49" s="6"/>
      <c r="G49" s="6"/>
      <c r="H49" s="6"/>
      <c r="I49" s="6"/>
    </row>
    <row r="50" spans="1:9" s="33" customFormat="1" ht="14.25">
      <c r="A50" s="5" t="s">
        <v>46</v>
      </c>
      <c r="B50" s="31"/>
      <c r="C50" s="6">
        <v>0</v>
      </c>
      <c r="D50" s="6">
        <v>0</v>
      </c>
      <c r="E50" s="6">
        <v>0</v>
      </c>
      <c r="F50" s="6"/>
      <c r="G50" s="6">
        <v>0</v>
      </c>
      <c r="H50" s="6">
        <v>0</v>
      </c>
      <c r="I50" s="6"/>
    </row>
    <row r="51" spans="1:9" s="33" customFormat="1" ht="14.25">
      <c r="A51" s="5" t="s">
        <v>47</v>
      </c>
      <c r="B51" s="31">
        <v>35000</v>
      </c>
      <c r="C51" s="6">
        <v>0</v>
      </c>
      <c r="D51" s="6">
        <v>0</v>
      </c>
      <c r="E51" s="6">
        <v>0</v>
      </c>
      <c r="F51" s="6"/>
      <c r="G51" s="6">
        <v>0</v>
      </c>
      <c r="H51" s="6">
        <v>0</v>
      </c>
      <c r="I51" s="6"/>
    </row>
    <row r="52" spans="1:9" s="29" customFormat="1" ht="14.25">
      <c r="A52" s="56" t="s">
        <v>48</v>
      </c>
      <c r="B52" s="14">
        <f>+B53+B54+B55</f>
        <v>11288.854560000003</v>
      </c>
      <c r="C52" s="3">
        <f>+C53+C54+C55</f>
        <v>0</v>
      </c>
      <c r="D52" s="3">
        <f>+D53+D54+D55</f>
        <v>0</v>
      </c>
      <c r="E52" s="3">
        <f>+E53+E54+E55</f>
        <v>0</v>
      </c>
      <c r="F52" s="3"/>
      <c r="G52" s="3">
        <f>+G53+G54+G55</f>
        <v>0</v>
      </c>
      <c r="H52" s="3">
        <f>+H53+H54+H55</f>
        <v>0</v>
      </c>
      <c r="I52" s="57"/>
    </row>
    <row r="53" spans="1:9" s="33" customFormat="1" ht="14.25">
      <c r="A53" s="5" t="s">
        <v>49</v>
      </c>
      <c r="B53" s="31">
        <v>11288.854560000003</v>
      </c>
      <c r="C53" s="6">
        <v>0</v>
      </c>
      <c r="D53" s="6"/>
      <c r="E53" s="6"/>
      <c r="F53" s="6"/>
      <c r="G53" s="6"/>
      <c r="H53" s="6"/>
      <c r="I53" s="6"/>
    </row>
    <row r="54" spans="1:9" s="33" customFormat="1" ht="14.25">
      <c r="A54" s="5" t="s">
        <v>50</v>
      </c>
      <c r="B54" s="31"/>
      <c r="C54" s="6"/>
      <c r="D54" s="6"/>
      <c r="E54" s="6"/>
      <c r="F54" s="6"/>
      <c r="G54" s="6"/>
      <c r="H54" s="6"/>
      <c r="I54" s="6"/>
    </row>
    <row r="55" spans="1:9" s="33" customFormat="1" ht="14.25">
      <c r="A55" s="5" t="s">
        <v>51</v>
      </c>
      <c r="B55" s="31"/>
      <c r="C55" s="6"/>
      <c r="D55" s="6"/>
      <c r="E55" s="6"/>
      <c r="F55" s="6"/>
      <c r="G55" s="6"/>
      <c r="H55" s="6"/>
      <c r="I55" s="6"/>
    </row>
    <row r="56" spans="1:9" s="29" customFormat="1" ht="14.25">
      <c r="A56" s="56" t="s">
        <v>52</v>
      </c>
      <c r="B56" s="14">
        <f>+B8+B39</f>
        <v>781799.9299999999</v>
      </c>
      <c r="C56" s="3">
        <f>+C8+C39</f>
        <v>0</v>
      </c>
      <c r="D56" s="3">
        <f>+D8+D39</f>
        <v>0</v>
      </c>
      <c r="E56" s="3">
        <f>+E8+E39</f>
        <v>0</v>
      </c>
      <c r="F56" s="3"/>
      <c r="G56" s="3">
        <f>+G8+G39</f>
        <v>0</v>
      </c>
      <c r="H56" s="3">
        <f>+H8+H39</f>
        <v>0</v>
      </c>
      <c r="I56" s="57"/>
    </row>
    <row r="57" spans="1:9" s="29" customFormat="1" ht="14.25">
      <c r="A57" s="56" t="s">
        <v>53</v>
      </c>
      <c r="B57" s="14">
        <f>+B30+B52</f>
        <v>558082.27582</v>
      </c>
      <c r="C57" s="3">
        <f>+C30+C52</f>
        <v>0</v>
      </c>
      <c r="D57" s="3">
        <f>+D30+D52</f>
        <v>0</v>
      </c>
      <c r="E57" s="3">
        <f>+E30+E52</f>
        <v>0</v>
      </c>
      <c r="F57" s="3"/>
      <c r="G57" s="3">
        <f>+G30+G52</f>
        <v>0</v>
      </c>
      <c r="H57" s="3">
        <f>+H30+H52</f>
        <v>0</v>
      </c>
      <c r="I57" s="57"/>
    </row>
    <row r="58" spans="1:9" s="42" customFormat="1" ht="14.25">
      <c r="A58" s="62" t="s">
        <v>54</v>
      </c>
      <c r="B58" s="14">
        <f>+B56-B57</f>
        <v>223717.65417999995</v>
      </c>
      <c r="C58" s="3">
        <f>+C56-C57</f>
        <v>0</v>
      </c>
      <c r="D58" s="3">
        <f>+D56-D57</f>
        <v>0</v>
      </c>
      <c r="E58" s="3">
        <f>+E56-E57</f>
        <v>0</v>
      </c>
      <c r="F58" s="3"/>
      <c r="G58" s="3">
        <f>+G56-G57</f>
        <v>0</v>
      </c>
      <c r="H58" s="3">
        <f>+H56-H57</f>
        <v>0</v>
      </c>
      <c r="I58" s="57"/>
    </row>
    <row r="59" spans="1:9" s="43" customFormat="1" ht="14.25">
      <c r="A59" s="5" t="s">
        <v>55</v>
      </c>
      <c r="B59" s="31">
        <v>14304.673060000001</v>
      </c>
      <c r="C59" s="6">
        <v>0</v>
      </c>
      <c r="D59" s="6">
        <v>0</v>
      </c>
      <c r="E59" s="6">
        <v>0</v>
      </c>
      <c r="F59" s="6"/>
      <c r="G59" s="6">
        <v>0</v>
      </c>
      <c r="H59" s="6">
        <v>0</v>
      </c>
      <c r="I59" s="6"/>
    </row>
    <row r="60" spans="1:9" s="43" customFormat="1" ht="14.25">
      <c r="A60" s="5" t="s">
        <v>56</v>
      </c>
      <c r="B60" s="31">
        <v>14304.673060000001</v>
      </c>
      <c r="C60" s="6">
        <v>0</v>
      </c>
      <c r="D60" s="6">
        <v>0</v>
      </c>
      <c r="E60" s="6">
        <v>0</v>
      </c>
      <c r="F60" s="6"/>
      <c r="G60" s="6">
        <v>0</v>
      </c>
      <c r="H60" s="6">
        <v>0</v>
      </c>
      <c r="I60" s="6"/>
    </row>
    <row r="61" spans="1:9" s="42" customFormat="1" ht="14.25">
      <c r="A61" s="62" t="s">
        <v>57</v>
      </c>
      <c r="B61" s="14">
        <f>+B58+B59-B60</f>
        <v>223717.65417999995</v>
      </c>
      <c r="C61" s="3">
        <f>+C58+C59-C60</f>
        <v>0</v>
      </c>
      <c r="D61" s="3">
        <f>+D58+D59-D60</f>
        <v>0</v>
      </c>
      <c r="E61" s="3">
        <f>+E58+E59-E60</f>
        <v>0</v>
      </c>
      <c r="F61" s="3"/>
      <c r="G61" s="3">
        <f>+G58+G59-G60</f>
        <v>0</v>
      </c>
      <c r="H61" s="3">
        <f>+H58+H59-H60</f>
        <v>0</v>
      </c>
      <c r="I61" s="57"/>
    </row>
    <row r="62" spans="1:11" s="46" customFormat="1" ht="22.5" customHeight="1">
      <c r="A62" s="63"/>
      <c r="B62" s="45"/>
      <c r="C62" s="13"/>
      <c r="D62" s="13"/>
      <c r="E62" s="13"/>
      <c r="F62" s="13"/>
      <c r="G62" s="13"/>
      <c r="H62" s="13"/>
      <c r="I62" s="64"/>
      <c r="K62" s="47"/>
    </row>
    <row r="63" spans="1:9" ht="16.5" customHeight="1">
      <c r="A63" s="56" t="s">
        <v>58</v>
      </c>
      <c r="B63" s="14">
        <f>B57-B36</f>
        <v>550883.98971</v>
      </c>
      <c r="C63" s="44"/>
      <c r="D63" s="3">
        <f>+D58+D36</f>
        <v>0</v>
      </c>
      <c r="E63" s="3">
        <f>+E58+E36</f>
        <v>0</v>
      </c>
      <c r="F63" s="3"/>
      <c r="G63" s="3">
        <f>+G58+G36</f>
        <v>0</v>
      </c>
      <c r="H63" s="3">
        <f>+H58+H36</f>
        <v>0</v>
      </c>
      <c r="I63" s="57"/>
    </row>
    <row r="64" spans="1:9" ht="14.25">
      <c r="A64" s="56" t="s">
        <v>59</v>
      </c>
      <c r="B64" s="14">
        <f>B56-B63</f>
        <v>230915.94028999994</v>
      </c>
      <c r="C64" s="3">
        <f>+C57-C36</f>
        <v>0</v>
      </c>
      <c r="D64" s="3">
        <f>+D57-D36</f>
        <v>0</v>
      </c>
      <c r="E64" s="3">
        <f>+E57-E36</f>
        <v>0</v>
      </c>
      <c r="F64" s="3"/>
      <c r="G64" s="3">
        <f>+G57-G36</f>
        <v>0</v>
      </c>
      <c r="H64" s="3">
        <f>+H57-H36</f>
        <v>0</v>
      </c>
      <c r="I64" s="57"/>
    </row>
    <row r="65" spans="1:9" s="66" customFormat="1" ht="14.25">
      <c r="A65" s="63"/>
      <c r="B65" s="48"/>
      <c r="C65" s="49"/>
      <c r="D65" s="49"/>
      <c r="E65" s="49"/>
      <c r="F65" s="49"/>
      <c r="G65" s="49"/>
      <c r="H65" s="49"/>
      <c r="I65" s="65"/>
    </row>
    <row r="66" spans="1:9" ht="14.25">
      <c r="A66" s="67" t="s">
        <v>60</v>
      </c>
      <c r="B66" s="14">
        <f>+B67+B68</f>
        <v>0</v>
      </c>
      <c r="C66" s="15">
        <f>+C67+C68</f>
        <v>0</v>
      </c>
      <c r="D66" s="15">
        <f>+D67+D68</f>
        <v>0</v>
      </c>
      <c r="E66" s="15">
        <f>+E67+E68</f>
        <v>0</v>
      </c>
      <c r="F66" s="15"/>
      <c r="G66" s="15">
        <f>+G67+G68</f>
        <v>0</v>
      </c>
      <c r="H66" s="15">
        <f>+H67+H68</f>
        <v>0</v>
      </c>
      <c r="I66" s="68"/>
    </row>
    <row r="67" spans="1:9" s="23" customFormat="1" ht="14.25">
      <c r="A67" s="16" t="s">
        <v>61</v>
      </c>
      <c r="B67" s="31"/>
      <c r="C67" s="17"/>
      <c r="D67" s="17"/>
      <c r="E67" s="17"/>
      <c r="F67" s="17"/>
      <c r="G67" s="17"/>
      <c r="H67" s="17"/>
      <c r="I67" s="17"/>
    </row>
    <row r="68" spans="1:9" s="23" customFormat="1" ht="14.25">
      <c r="A68" s="16" t="s">
        <v>62</v>
      </c>
      <c r="B68" s="31"/>
      <c r="C68" s="17"/>
      <c r="D68" s="17"/>
      <c r="E68" s="17"/>
      <c r="F68" s="17"/>
      <c r="G68" s="17"/>
      <c r="H68" s="17"/>
      <c r="I68" s="17"/>
    </row>
    <row r="69" spans="1:9" ht="14.25">
      <c r="A69" s="67" t="s">
        <v>63</v>
      </c>
      <c r="B69" s="14">
        <f>+B70+B71</f>
        <v>223717.65417999995</v>
      </c>
      <c r="C69" s="15">
        <f>+C70+C71</f>
        <v>0</v>
      </c>
      <c r="D69" s="15">
        <f>+D70+D71</f>
        <v>0</v>
      </c>
      <c r="E69" s="15">
        <f>+E70+E71</f>
        <v>0</v>
      </c>
      <c r="F69" s="15"/>
      <c r="G69" s="15">
        <f>+G70+G71</f>
        <v>0</v>
      </c>
      <c r="H69" s="15">
        <f>+H70+H71</f>
        <v>0</v>
      </c>
      <c r="I69" s="68"/>
    </row>
    <row r="70" spans="1:9" s="23" customFormat="1" ht="14.25">
      <c r="A70" s="16" t="s">
        <v>64</v>
      </c>
      <c r="B70" s="31">
        <v>175341.98908999996</v>
      </c>
      <c r="C70" s="17"/>
      <c r="D70" s="17"/>
      <c r="E70" s="17"/>
      <c r="F70" s="17"/>
      <c r="G70" s="17"/>
      <c r="H70" s="17"/>
      <c r="I70" s="17"/>
    </row>
    <row r="71" spans="1:9" s="23" customFormat="1" ht="14.25">
      <c r="A71" s="18" t="s">
        <v>65</v>
      </c>
      <c r="B71" s="69">
        <f>+42870.02252-B36+(12703928.68/1000)</f>
        <v>48375.665089999995</v>
      </c>
      <c r="C71" s="19"/>
      <c r="D71" s="19"/>
      <c r="E71" s="19"/>
      <c r="F71" s="19"/>
      <c r="G71" s="19"/>
      <c r="H71" s="19"/>
      <c r="I71" s="19"/>
    </row>
    <row r="72" spans="2:7" s="23" customFormat="1" ht="14.25">
      <c r="B72" s="24"/>
      <c r="C72" s="25"/>
      <c r="D72" s="25"/>
      <c r="E72" s="25"/>
      <c r="F72" s="25"/>
      <c r="G72" s="25"/>
    </row>
    <row r="73" spans="2:7" s="23" customFormat="1" ht="14.25">
      <c r="B73" s="24"/>
      <c r="C73" s="25"/>
      <c r="D73" s="25"/>
      <c r="E73" s="25"/>
      <c r="F73" s="25"/>
      <c r="G73" s="25"/>
    </row>
    <row r="74" spans="2:7" s="23" customFormat="1" ht="14.25">
      <c r="B74" s="24"/>
      <c r="C74" s="25"/>
      <c r="D74" s="25"/>
      <c r="E74" s="25"/>
      <c r="F74" s="25"/>
      <c r="G74" s="25"/>
    </row>
    <row r="75" spans="2:7" s="23" customFormat="1" ht="14.25">
      <c r="B75" s="24">
        <f>B61+B66-B69</f>
        <v>0</v>
      </c>
      <c r="C75" s="25"/>
      <c r="D75" s="25"/>
      <c r="E75" s="25"/>
      <c r="F75" s="25"/>
      <c r="G75" s="25"/>
    </row>
  </sheetData>
  <sheetProtection selectLockedCells="1" selectUnlockedCells="1"/>
  <mergeCells count="7">
    <mergeCell ref="F1:G1"/>
    <mergeCell ref="H1:I1"/>
    <mergeCell ref="A6:A7"/>
    <mergeCell ref="B6:E6"/>
    <mergeCell ref="F6:F7"/>
    <mergeCell ref="G6:H6"/>
    <mergeCell ref="I6:I7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Maximiliano</dc:creator>
  <cp:keywords/>
  <dc:description/>
  <cp:lastModifiedBy>Maximiliano</cp:lastModifiedBy>
  <dcterms:created xsi:type="dcterms:W3CDTF">2018-12-13T16:47:40Z</dcterms:created>
  <dcterms:modified xsi:type="dcterms:W3CDTF">2018-12-13T16:52:34Z</dcterms:modified>
  <cp:category/>
  <cp:version/>
  <cp:contentType/>
  <cp:contentStatus/>
</cp:coreProperties>
</file>